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0" yWindow="0" windowWidth="21570" windowHeight="8145"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59" i="8" l="1"/>
  <c r="F148" i="8"/>
  <c r="E131" i="8"/>
  <c r="D158" i="8" s="1"/>
  <c r="E158" i="8" s="1"/>
  <c r="N125" i="8"/>
  <c r="M125" i="8"/>
  <c r="L125" i="8"/>
  <c r="K125" i="8"/>
  <c r="C127" i="8" s="1"/>
  <c r="A118" i="8"/>
  <c r="A119" i="8" s="1"/>
  <c r="A120" i="8" s="1"/>
  <c r="A121" i="8" s="1"/>
  <c r="A122" i="8" s="1"/>
  <c r="A123" i="8" s="1"/>
  <c r="A124" i="8" s="1"/>
  <c r="M57" i="8"/>
  <c r="L57" i="8"/>
  <c r="K57" i="8"/>
  <c r="C61" i="8" s="1"/>
  <c r="O54" i="8"/>
  <c r="N57" i="8"/>
  <c r="A50" i="8"/>
  <c r="A51" i="8" s="1"/>
  <c r="A52" i="8" s="1"/>
  <c r="A53" i="8" s="1"/>
  <c r="A54" i="8" s="1"/>
  <c r="A55" i="8" s="1"/>
  <c r="A56" i="8" s="1"/>
  <c r="E40" i="8"/>
  <c r="E24" i="8"/>
  <c r="C24" i="8"/>
  <c r="F22" i="8"/>
  <c r="E22"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<sst xmlns="http://schemas.openxmlformats.org/spreadsheetml/2006/main" count="652" uniqueCount="321">
  <si>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</si>
  <si>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</si>
  <si>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</si>
  <si>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</si>
  <si>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</si>
  <si>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</si>
  <si>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</si>
  <si>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</si>
  <si>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</si>
  <si>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</si>
  <si>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</si>
  <si>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</si>
  <si>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</si>
  <si>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</si>
  <si>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</si>
  <si>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</si>
  <si>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</si>
  <si>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</si>
  <si>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</si>
  <si>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</si>
  <si>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</si>
  <si>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</si>
  <si>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</si>
  <si>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</si>
  <si>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</si>
  <si>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</si>
  <si>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</si>
  <si>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</si>
  <si>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</si>
  <si>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</si>
  <si>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</si>
  <si>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</si>
  <si>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</si>
  <si>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</si>
  <si>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</si>
  <si>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</si>
  <si>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</si>
  <si>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</si>
  <si>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</si>
  <si>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</si>
  <si>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</si>
  <si>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</si>
  <si>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</si>
  <si>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</si>
  <si>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</si>
  <si>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</si>
  <si>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</si>
  <si>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</si>
  <si>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</si>
  <si>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</si>
  <si>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</si>
  <si>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</si>
  <si>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</si>
  <si>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</si>
  <si>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</si>
  <si>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</si>
  <si>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</si>
  <si>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</si>
  <si>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</si>
  <si>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</si>
  <si>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</si>
  <si>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</si>
  <si>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</si>
  <si>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</si>
  <si>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</si>
  <si>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</si>
  <si>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</si>
  <si>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</si>
  <si>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</si>
  <si>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</si>
  <si>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</si>
  <si>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</si>
  <si>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</si>
  <si>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</si>
  <si>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</si>
  <si>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</si>
  <si>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</si>
  <si>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</si>
  <si>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</si>
  <si>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</si>
  <si>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 xml:space="preserve">No. Convocatoria </t>
  </si>
  <si>
    <t>CP-004-2014</t>
  </si>
  <si>
    <t>Fecha de evaluación:</t>
  </si>
  <si>
    <t>CARTA DE PRESENTACION DE LA PROPUESTA DONDE SE INDIQUE EL O LOS MUNICIPIOS O DEPARTAMENTO POR EL QUE VA A PARTICIPAR FORMATO 1</t>
  </si>
  <si>
    <t>3 AL 6</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</si>
  <si>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</si>
  <si>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</si>
  <si>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</si>
  <si>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</si>
  <si>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</si>
  <si>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</si>
  <si>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</si>
  <si>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</si>
  <si>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CONSULTA ANTECEDENTES PENALES DEL REPRESENTANTE LEGAL</t>
  </si>
  <si>
    <t>19 AL 21</t>
  </si>
  <si>
    <t>CERTIFICACION PERSONERIA JURIDICA DEL ICBF</t>
  </si>
  <si>
    <t>DOCUMENTO DE CONSTITUCIÓN DEL CONSORCIO O UNIÓN TEMPORAL CUANDO APLIQUE FORMATO 6 - 7</t>
  </si>
  <si>
    <t>PRIMERA INFANCIA GRUPO 18 PROPONENTE # 6</t>
  </si>
  <si>
    <t>ANEXA CERTIFICACIÓN EXPEDIDA POR EL ICBF - CONCEPTO CONFECAMARAS 129177 DEL 12/08/2011 / CIRCULAR 002 DE ENERO 31 DE 2014 SIC</t>
  </si>
  <si>
    <t xml:space="preserve">EVALUADO POR : </t>
  </si>
  <si>
    <t>NOMBRE</t>
  </si>
  <si>
    <t>CARGO</t>
  </si>
  <si>
    <t>FECHA</t>
  </si>
  <si>
    <t>Nombre de Integrante No 1:</t>
  </si>
  <si>
    <t>Nombre de Integrante No 2:</t>
  </si>
  <si>
    <t>Nombre de Integrante No 3:</t>
  </si>
  <si>
    <t>grupo a la que se presenta</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</si>
  <si>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</si>
  <si>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</si>
  <si>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</si>
  <si>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</si>
  <si>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</si>
  <si>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</si>
  <si>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</si>
  <si>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</si>
  <si>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</si>
  <si>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</si>
  <si>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</si>
  <si>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</si>
  <si>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</si>
  <si>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</si>
  <si>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</si>
  <si>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</si>
  <si>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</si>
  <si>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</si>
  <si>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</si>
  <si>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</si>
  <si>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</si>
  <si>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</si>
  <si>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</si>
  <si>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</si>
  <si>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</si>
  <si>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</si>
  <si>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</si>
  <si>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</si>
  <si>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</si>
  <si>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</si>
  <si>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</si>
  <si>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</si>
  <si>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</si>
  <si>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</si>
  <si>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</si>
  <si>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MINISTERIO DE EDUCACION NACIONAL</t>
  </si>
  <si>
    <t>FPI-17-209</t>
  </si>
  <si>
    <t>172166-2012</t>
  </si>
  <si>
    <t>2111191-2011</t>
  </si>
  <si>
    <t>FONADE</t>
  </si>
  <si>
    <t>2121412-2012</t>
  </si>
  <si>
    <t>21222596-2012</t>
  </si>
  <si>
    <t>INSTITUTO NACIONAL DE BIENESTAR FAMILIAR</t>
  </si>
  <si>
    <t>17-2013-0210</t>
  </si>
  <si>
    <t>Criterio</t>
  </si>
  <si>
    <t>Valor</t>
  </si>
  <si>
    <t xml:space="preserve">Concepto, cumple </t>
  </si>
  <si>
    <t>si</t>
  </si>
  <si>
    <t>no</t>
  </si>
  <si>
    <t>Total meses de experiencia acreditada valida</t>
  </si>
  <si>
    <t>Total cupos certificados</t>
  </si>
  <si>
    <t>564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</si>
  <si>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</si>
  <si>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</si>
  <si>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</si>
  <si>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</si>
  <si>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</si>
  <si>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</si>
  <si>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</si>
  <si>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</si>
  <si>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</si>
  <si>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</si>
  <si>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</si>
  <si>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</si>
  <si>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</si>
  <si>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</si>
  <si>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</si>
  <si>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SEMILLITAS ALPES SEDE 1 CDI - INSTITUCIONAL CON ARRIENDO</t>
  </si>
  <si>
    <t>INSTITUCIONAL CON ARRIENDO</t>
  </si>
  <si>
    <t>CL 8 551 LA DORADA CENTRO ZONAL ORIENTE</t>
  </si>
  <si>
    <t>El operador no presento sede de validación, según formato 11</t>
  </si>
  <si>
    <t>SEMILLITAS ALPES SEDE 2 CDI - INSTITUCIONAL CON ARRIENDO</t>
  </si>
  <si>
    <t>CL 7 557 LA DORADA CENTRO ZONAL ORIENTE</t>
  </si>
  <si>
    <t>SEMILLITAS SEDE VITA  CDI - INSTITUCIONAL CON ARRIENDO</t>
  </si>
  <si>
    <t>CERCA ALA ESCUELA POLICARPA LA DORADA CENTRO ZONAL ORIENTE</t>
  </si>
  <si>
    <t>CDI 2 SANTA LUCIA CDI - INSTITUCIONAL CON ARRIENDO</t>
  </si>
  <si>
    <t>CL 20 6 130 SANTA LUCIA LA DORADA CENTRO ZONAL ORIENTE</t>
  </si>
  <si>
    <t>SEMILLITAS SEDE CASITA DE CHOCOLATE CDI - INSTITUCIONAL CON ARRIENDO</t>
  </si>
  <si>
    <t>LOTE 15 URBANIZACION EL PARAISO CASITA DE CHOCOLATE LA DORADA CENTRO ZONAL ORIENTE</t>
  </si>
  <si>
    <t>SEMILLITAS SEDE FERIAS CDI - INSTITUCIONAL SIN ARRIENDO</t>
  </si>
  <si>
    <t>CAIPI LAS FERIAS LA DORADA CENTRO ZONAL ORIENTE</t>
  </si>
  <si>
    <t>N/A</t>
  </si>
  <si>
    <t>SANTO DOMINGO SAVIO CDI - INSTITUCIONAL SIN ARRIENDO</t>
  </si>
  <si>
    <t>SC FRENTE AL SENA LA DORADA CENTRO ZONAL ORIENTE</t>
  </si>
  <si>
    <t>SEMILLITAS NORCASIA SEDE 1 CDI - INSTITUCIONAL SIN ARRIENDO</t>
  </si>
  <si>
    <t>SC ANTIGUO TELECOM VARIANTE FRENTE AL HOSPITAL NORCASIA  CENTRO ZONAL ORIENTE</t>
  </si>
  <si>
    <t>SEMILLITAS NORCASIA SEDE 2 CDI - INSTITUCIONAL SIN ARRIENDO</t>
  </si>
  <si>
    <t>AV PRINCIPAL PRIMER PISO SEGUNDA SEDE 0 0 NORCASIA  CENTRO ZONAL ORIENTE</t>
  </si>
  <si>
    <t>SEMILLITAS SAMANA SEDE 2 CDI - INSTITUCIONAL CON ARRIENDO</t>
  </si>
  <si>
    <t>CL 6 915 A 0 SAMANÁ  CENTRO ZONAL ORIENTE</t>
  </si>
  <si>
    <t>CDI SEMILLITAS SAN DIEGO CDI - INSTITUCIONAL CON ARRIENDO</t>
  </si>
  <si>
    <t>SEDE JUNTA DE ACION COMUNAL SAMANÁ  CENTRO ZONAL ORIENTE</t>
  </si>
  <si>
    <t>SEMILLITAS SAMANA SEDE 1 CDI - INSTITUCIONAL CON ARRIENDO</t>
  </si>
  <si>
    <t>HERNANDO OCAMPO CARRERA 10 Nº 404 SAMANÁ  CENTRO ZONAL ORIENTE</t>
  </si>
  <si>
    <t>SEMILLITAS VICTORIA CDI - INSTITUCIONAL CON ARRIENDO</t>
  </si>
  <si>
    <t>CARRERA 4 CALLE 9 CENTRO VICTORIA  CENTRO ZONAL ORIENTE</t>
  </si>
  <si>
    <t>CDI CRECIENDO CON AMOR LA MAGDALENA  CDI - INSTITUCIONAL CON ARRIENDO</t>
  </si>
  <si>
    <t>CARRERA 8 N° 15-34 B/ SAN ANTONIO LA DORADA CENTRO ZONAL ORIENTE</t>
  </si>
  <si>
    <t>CDI CRECIENDO CON AMOR LA FORTUNA  CDI - INSTITUCIONAL CON ARRIENDO</t>
  </si>
  <si>
    <t>CARRERA 2E N° 42-134 B/ LA FORTUNA LA DORADA CENTRO ZONAL ORIENTE</t>
  </si>
  <si>
    <t>CDI CRECIENDO CON AMOR SAN ANTONIO CDI - INSTITUCIONAL CON ARRIENDO</t>
  </si>
  <si>
    <t>KR 8 15 34 SAN ANTONIO LA DORADA CENTRO ZONAL ORIENTE</t>
  </si>
  <si>
    <t>CDI FANDIS CDI - INSTITUCIONAL CON ARRIENDO</t>
  </si>
  <si>
    <t>CL 9 7-75 MAGDALENA LA DORADA CENTRO ZONAL ORIENTE</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</si>
  <si>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</si>
  <si>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</si>
  <si>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</si>
  <si>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</si>
  <si>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</si>
  <si>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</si>
  <si>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</si>
  <si>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</si>
  <si>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</si>
  <si>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</si>
  <si>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</si>
  <si>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</si>
  <si>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</si>
  <si>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</si>
  <si>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1/200</t>
  </si>
  <si>
    <t xml:space="preserve">               CLAUDIA PEREZ AYALA</t>
  </si>
  <si>
    <t>PSICOLOGA</t>
  </si>
  <si>
    <t>UNIVERSIDAD DE LA SABANA</t>
  </si>
  <si>
    <t xml:space="preserve">1. FUNDACION MANUELA MEJIA
2. POLITECNICO GRAN COLOMBIANO
3. INGENIERIA Y CONSULTARIA EDICO
4. CENTRO DE EDUCACION ESPECIAL MI NUEVO SENDERO
5. UNIVERSIDAD DEL NORTE
6, Coorporacion minuto de dios.
7, UNIVERSIDAD CENTRAL.
8, LATINO BI
</t>
  </si>
  <si>
    <t>1. - 23/10/2012  A 22/02/2013
2. - 01/02/2000 A 01/02/2001
3. - 01/11/2006  A 30/03/2007
4. - 01/02/2009 A 01/08/2010
5. 14/06/2013 A 21/12/2013
6, 01/08/1993 a 30/03/1994
7,01/07/1997  A  13/09/2005
8, 01/10/2005  A 01/10/2006</t>
  </si>
  <si>
    <t>1. TERAPEUTA FAMILIAR
2. PROFESORA
3. COORDINADORA GENERAL DE PROYECTO PARA EL MINISTERIO DE EDUCACION NACIONAL
4.  PSICOLOGA
5. VIGILANCIA Y SUPERVISION PROGRAMA PISOTON
6, PSICOLOGA
7, DOCENTE.
8, GERENTE DE RECURSO HUMANOS</t>
  </si>
  <si>
    <t>RICARDO RODRIGUEZ BLANCO</t>
  </si>
  <si>
    <t>PSICOLOGO</t>
  </si>
  <si>
    <t>UNIVERSIDAD INCA DE COLOMBIA</t>
  </si>
  <si>
    <t>662 200333671997</t>
  </si>
  <si>
    <t>1, CENTRO ESPECIALIZADO EN FORMACION PARA LA COMPETITIVIDAD LABORAL
2, CONTRATISTA SENA
3,  INSTITUTO  INTERNACIONAL DE FORMACION PARA EL TRABAJO Y EL DESARROLLO HUMANO IFITH
4, PROFAMILIA
5, GIMNASIO CAMPESTRE.
6,UNION TEMPORALPROTEGEMOS</t>
  </si>
  <si>
    <t xml:space="preserve">1, 01/01/2007  A 23/05/2008
2. 11/08/2008 A 22/12/2008
      27/01/2009 A 28/12/2009
3, 01/06/2010 A 13/12/2010
4, 18/03/2002 A 21/05/2006
5, 01/10/1997 A 01/09/2000
6, 01/06/2013 A 15/09/2013
</t>
  </si>
  <si>
    <t>1, CATEDRATICO.
2, EN LAS AREAS DE LA ETICA Y GESTION HUMANA Y SERVICIO AL CLINETE.
3. ASESORIA PROFESIONAL COORDINACION ACADEMICA Y DOCENSIA.
4. COORDINADOR DEL PROGRAMA JOVEN.
5, PSICOORIENTADOR ESCOLAR
6, COORDINADPR TECNICO CIENTIFICO</t>
  </si>
  <si>
    <t>COORDINADOR</t>
  </si>
  <si>
    <t xml:space="preserve">     TATIANA PEDRAZA RINCON</t>
  </si>
  <si>
    <t>BACHILLER ( 9 SEM PSICOLOGIA )</t>
  </si>
  <si>
    <t>UNIVERSIDAD SANTO THOMAS ( ESTUDIANDO )</t>
  </si>
  <si>
    <t>05/12/09 ( BACHILLER )</t>
  </si>
  <si>
    <t xml:space="preserve">1. PRACTICA PROFESIONAL DE PSICOLOGIA FUNDACION NIÑOS DEL SOL </t>
  </si>
  <si>
    <t>1.-  01/06/2014 A 26/11/2014</t>
  </si>
  <si>
    <t>1. INTERVENCION A FAMILIA NIÑAS NIÑOS Y ADOLENTES</t>
  </si>
  <si>
    <t>CATALINA MUÑOZ BERNAL</t>
  </si>
  <si>
    <t>BACHILLER ( ESTUDIANTE PSICOLOGIA )</t>
  </si>
  <si>
    <t>03/12/2009 ( BACHILLER )</t>
  </si>
  <si>
    <t>1.  01/06/2014 A 26/11/2014</t>
  </si>
  <si>
    <t>LISETH NATALIA RAMIREZ QUIÑONES</t>
  </si>
  <si>
    <t>TECNICA PROFESIONAL EN PLANIFICACION Y GESTION DE EMPRESAS</t>
  </si>
  <si>
    <t>SENA</t>
  </si>
  <si>
    <t xml:space="preserve">1.  SIN METER LA PATA
</t>
  </si>
  <si>
    <t xml:space="preserve">1. 01/06/2013 A 31/12/2013
</t>
  </si>
  <si>
    <t>1. PROMOTORA COMUNITARIA EN LA ESTRATEGIA DE INTERVENCION MUNICIPAL</t>
  </si>
  <si>
    <t>SHIRLE PAMELA BARRIOS VEGA</t>
  </si>
  <si>
    <t>UNIVERSIDAD NACIONAL</t>
  </si>
  <si>
    <t xml:space="preserve">1.  ALCALDIA DE VICTORIA CALDAS
2, LICEO PERSONITAS
3, GOBERNACION DE CALDAS
4. FUNDACI9N NIÑOS DEL SOL
5, MUNICIPIO DE LA DORADA
6, INPEC HONDA
7, INTITUTO EDUCATIVO NUEVOS COMIENZOS
</t>
  </si>
  <si>
    <t>1.- 09/03/2011 A 31/12/2011
2, 03/03/20121 A 31/10/2013
3, 29/01/2010 A 29/10/2010
4, 01/09/2011 A 15/12/2011
10/01/2012 A 06/03/2012
5, 07/01/2008 A 31/12/23008
     16/03/2009 A 16/10/2009
6, 01/02/2006 A 08/12/2006
7, 01/02/2009 A 31/11/2009</t>
  </si>
  <si>
    <t>1. COORDINADORA DE LA OFICINA DE SALUD MUNICIPAL
2, PSICOORIENTADORA DE LA PRIMERA INFANCIA
3, TECNOLOGA EN INFORMATICA.
4, PSICOLOGA
5, PSICOLOGA.
6, PRACTICA PROFESIOANL PSICOLOGIA
7, PSICOORIENTADORA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</si>
  <si>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</si>
  <si>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</si>
  <si>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</si>
  <si>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</si>
  <si>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</si>
  <si>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</si>
  <si>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</si>
  <si>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</si>
  <si>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</si>
  <si>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</si>
  <si>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</si>
  <si>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</si>
  <si>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</si>
  <si>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r>
      <rPr>
        <b/>
        <sz val="9"/>
        <color theme="1"/>
        <rFont val="Calibri"/>
        <family val="2"/>
        <scheme val="minor"/>
      </rPr>
      <t xml:space="preserve">CUMPLE PROPORCION </t>
    </r>
    <r>
      <rPr>
        <b/>
        <sz val="11"/>
        <color theme="1"/>
        <rFont val="Calibri"/>
        <family val="2"/>
        <scheme val="minor"/>
      </rPr>
      <t xml:space="preserve">
SI /NO</t>
    </r>
  </si>
  <si>
    <t>ENTIDAD</t>
  </si>
  <si>
    <t>FECHA DE INICIO Y TERMINACION</t>
  </si>
  <si>
    <t>FUNCIONES</t>
  </si>
  <si>
    <t>COORDINADORA PEDAGOGICA</t>
  </si>
  <si>
    <t>1/1000</t>
  </si>
  <si>
    <t>1. Empresa social del estado Salud Dorada.
2. Liceo Infantil Personitas.
3. Niños del Sol</t>
  </si>
  <si>
    <t xml:space="preserve">1. 26/10/2000 al 20/12/2011
2. 01/01/2012 al 30/12/2013 
3. 01/09/2011 al 10/01/2012 </t>
  </si>
  <si>
    <t>1. psicologa.
2, Psicologa
3, Psicologa</t>
  </si>
  <si>
    <t>CLAUDIA PEREZ AYALA</t>
  </si>
  <si>
    <t>1. Fundación Manuel Mejia.
2. Edico
3. Mi nuevo Sendero</t>
  </si>
  <si>
    <t>1. 23/10/2012 al 22/02/2013
2. 01/11/2006 al 30/03/2007
3, 01/02/2009 al 31/08/2010</t>
  </si>
  <si>
    <t>1. Terapeuta Familiar
2. Coordinadora General proyecto
3. Psicologa</t>
  </si>
  <si>
    <t>UNIVERSIDAD INCCA DE COLOMBIA</t>
  </si>
  <si>
    <t>1. Sena
2. IFITH
3. Profamilia</t>
  </si>
  <si>
    <t>1. 27/01/2009 al 18/12/2009
2. 01/06/2010 AL 13/12/2010
3. 18/03/2002 al 21/05/2006</t>
  </si>
  <si>
    <t>1. Instructor Contratista
2. Coordinador Académico
3. coordinador programa</t>
  </si>
  <si>
    <t>PSICOSOCIAL</t>
  </si>
  <si>
    <t>TATIANA PEDRAZA RINCON</t>
  </si>
  <si>
    <t>No aportó Diploma o acta grado</t>
  </si>
  <si>
    <t>1, Fundación niños del sol</t>
  </si>
  <si>
    <t>1, 01/06/2014 al 30/09/2014</t>
  </si>
  <si>
    <t>1, Psicosocial</t>
  </si>
  <si>
    <t>Solo presenta 3 meses de experiencia</t>
  </si>
  <si>
    <t>Noveno Semestre</t>
  </si>
  <si>
    <t>Universidad Santo Tomás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</si>
  <si>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</si>
  <si>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</si>
  <si>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</si>
  <si>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</si>
  <si>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</si>
  <si>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</si>
  <si>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17-2008-0269</t>
  </si>
  <si>
    <t>Si</t>
  </si>
  <si>
    <t xml:space="preserve">Fondo Financiero de Proyectos de Desarrollo FONADE </t>
  </si>
  <si>
    <t>No</t>
  </si>
  <si>
    <t>30, 33, 34, 35</t>
  </si>
  <si>
    <t xml:space="preserve">COORDINADOR </t>
  </si>
  <si>
    <t>UNIVERSIDAD SANTO TOMAS ( ESTUDIANDO )</t>
  </si>
  <si>
    <t>Dada la situación donde no se subsana la experienci, la subsanación de talento humano no se sigue adelantando</t>
  </si>
  <si>
    <t>NO CUMPLE</t>
  </si>
  <si>
    <t>DBE  CERTIFICAR 1463 DURANTE 24 MESES</t>
  </si>
  <si>
    <t>SE ANEXO EN EL TIEMPO IDONEO PARA LA SUBSANACION DE LAS OBSERVACIONES PRESENTADA EN EL INFORME PARCIAL DE EVALUACUION</t>
  </si>
  <si>
    <t>5 A 8</t>
  </si>
  <si>
    <t>CUMPLE  DOCUMENTOS ANEXOS EN LA CARPETA DE SUBSANACION</t>
  </si>
  <si>
    <t>CUMPLE CON LOS DOCUMENTOS ANEXOS EN CARPETA DE SUBSANACION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</si>
</sst>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sz val="11"/>
      <color rgb="FFFF0000"/>
      <name val="Calibri"/>
      <family val="2"/>
      <scheme val="minor"/>
    </font>
    <font>
      <b/>
      <sz val="10"/>
      <color theme="1"/>
      <name val="Calibri"/>
      <family val="2"/>
      <scheme val="minor"/>
    </font>
    <font>
      <b/>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87">
    <xf numFmtId="0" fontId="0" fillId="0" borderId="0" xfId="0"/>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29"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0" fillId="6" borderId="33" xfId="0" applyFont="1" applyFill="1" applyBorder="1" applyAlignment="1">
      <alignment vertical="center"/>
    </xf>
    <xf numFmtId="0" fontId="30" fillId="6" borderId="33" xfId="0" applyFont="1" applyFill="1" applyBorder="1" applyAlignment="1">
      <alignment horizontal="center" vertical="center"/>
    </xf>
    <xf numFmtId="0" fontId="30"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35" fillId="0" borderId="0" xfId="0" applyFont="1"/>
    <xf numFmtId="0" fontId="36" fillId="3" borderId="5"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5" fillId="6" borderId="19"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xf numFmtId="0" fontId="35" fillId="6" borderId="22"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14" xfId="0" applyFont="1" applyBorder="1" applyAlignment="1">
      <alignment horizontal="left"/>
    </xf>
    <xf numFmtId="0" fontId="35" fillId="6" borderId="22" xfId="0" applyFont="1" applyFill="1" applyBorder="1" applyAlignment="1">
      <alignment horizontal="justify" vertical="center" wrapText="1"/>
    </xf>
    <xf numFmtId="0" fontId="3"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2" borderId="39" xfId="0" applyFont="1" applyFill="1" applyBorder="1" applyAlignment="1">
      <alignment horizontal="center" vertical="center" wrapText="1"/>
    </xf>
    <xf numFmtId="0" fontId="35" fillId="6" borderId="0" xfId="0" applyFont="1" applyFill="1" applyBorder="1" applyAlignment="1">
      <alignment vertical="center" wrapText="1"/>
    </xf>
    <xf numFmtId="0" fontId="35" fillId="6" borderId="0" xfId="0" applyFont="1" applyFill="1" applyBorder="1" applyAlignment="1">
      <alignment horizontal="justify" vertical="center" wrapText="1"/>
    </xf>
    <xf numFmtId="0" fontId="35" fillId="0" borderId="0" xfId="0" applyFont="1" applyBorder="1" applyAlignment="1">
      <alignment horizontal="center" vertical="center"/>
    </xf>
    <xf numFmtId="0" fontId="35" fillId="0" borderId="0" xfId="0" applyFont="1" applyBorder="1"/>
    <xf numFmtId="0" fontId="35" fillId="0" borderId="0" xfId="0" applyFont="1" applyBorder="1" applyAlignment="1">
      <alignment horizontal="center"/>
    </xf>
    <xf numFmtId="0" fontId="35" fillId="0" borderId="0" xfId="0" applyFont="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horizontal="center" vertical="center" wrapText="1"/>
    </xf>
    <xf numFmtId="170" fontId="12" fillId="0" borderId="1"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3"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68" fontId="12" fillId="0" borderId="1" xfId="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8" fontId="12" fillId="10" borderId="1" xfId="1" applyNumberFormat="1" applyFont="1" applyFill="1" applyBorder="1" applyAlignment="1">
      <alignment horizontal="center" vertical="center" wrapText="1"/>
    </xf>
    <xf numFmtId="0" fontId="10" fillId="0" borderId="1" xfId="0" applyFont="1" applyFill="1" applyBorder="1" applyAlignment="1">
      <alignment horizontal="justify" vertical="justify"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xf>
    <xf numFmtId="0" fontId="0" fillId="0" borderId="0" xfId="0" applyFont="1" applyFill="1" applyAlignment="1">
      <alignment vertical="center"/>
    </xf>
    <xf numFmtId="0" fontId="0" fillId="0" borderId="1"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0" fillId="0" borderId="1" xfId="0" applyFont="1" applyBorder="1" applyAlignment="1">
      <alignment vertical="center"/>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0" fillId="0" borderId="1" xfId="0" applyBorder="1" applyAlignment="1">
      <alignment horizontal="left" vertical="center" wrapText="1"/>
    </xf>
    <xf numFmtId="14" fontId="0" fillId="0" borderId="1" xfId="0" applyNumberFormat="1" applyBorder="1" applyAlignment="1">
      <alignment vertical="center"/>
    </xf>
    <xf numFmtId="0" fontId="1" fillId="0" borderId="0"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4" borderId="1" xfId="0" applyFont="1" applyFill="1" applyBorder="1" applyAlignment="1">
      <alignment vertical="center"/>
    </xf>
    <xf numFmtId="0" fontId="0" fillId="0" borderId="1" xfId="0" applyBorder="1" applyAlignment="1">
      <alignment horizontal="center" vertical="center"/>
    </xf>
    <xf numFmtId="0" fontId="35" fillId="6" borderId="22" xfId="0" applyFont="1" applyFill="1" applyBorder="1" applyAlignment="1">
      <alignment horizontal="left" vertical="center" wrapText="1"/>
    </xf>
    <xf numFmtId="0" fontId="35" fillId="6" borderId="23" xfId="0" applyFont="1" applyFill="1" applyBorder="1" applyAlignment="1">
      <alignment horizontal="left" vertical="center" wrapText="1"/>
    </xf>
    <xf numFmtId="0" fontId="35" fillId="6" borderId="24" xfId="0" applyFont="1" applyFill="1" applyBorder="1" applyAlignment="1">
      <alignment horizontal="left" vertical="center" wrapText="1"/>
    </xf>
    <xf numFmtId="0" fontId="35" fillId="0" borderId="5" xfId="0" applyFont="1" applyBorder="1" applyAlignment="1">
      <alignment horizontal="left"/>
    </xf>
    <xf numFmtId="0" fontId="35" fillId="0" borderId="39" xfId="0" applyFont="1" applyBorder="1" applyAlignment="1">
      <alignment horizontal="left"/>
    </xf>
    <xf numFmtId="0" fontId="35" fillId="6" borderId="22" xfId="0" applyFont="1" applyFill="1" applyBorder="1" applyAlignment="1">
      <alignment vertical="center" wrapText="1"/>
    </xf>
    <xf numFmtId="0" fontId="35" fillId="6" borderId="23" xfId="0" applyFont="1" applyFill="1" applyBorder="1" applyAlignment="1">
      <alignment vertical="center" wrapText="1"/>
    </xf>
    <xf numFmtId="0" fontId="35" fillId="6" borderId="24" xfId="0" applyFont="1" applyFill="1" applyBorder="1" applyAlignment="1">
      <alignment vertical="center" wrapText="1"/>
    </xf>
    <xf numFmtId="0" fontId="35" fillId="0" borderId="1" xfId="0" applyFont="1" applyBorder="1" applyAlignment="1">
      <alignment horizontal="left"/>
    </xf>
    <xf numFmtId="0" fontId="35" fillId="0" borderId="14" xfId="0" applyFont="1" applyBorder="1" applyAlignment="1">
      <alignment horizontal="left"/>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5" fillId="6" borderId="19" xfId="0" applyFont="1" applyFill="1" applyBorder="1" applyAlignment="1">
      <alignment vertical="center" wrapText="1"/>
    </xf>
    <xf numFmtId="0" fontId="35" fillId="6" borderId="20" xfId="0" applyFont="1" applyFill="1" applyBorder="1" applyAlignment="1">
      <alignment vertical="center" wrapText="1"/>
    </xf>
    <xf numFmtId="0" fontId="35" fillId="6" borderId="21" xfId="0" applyFont="1" applyFill="1" applyBorder="1" applyAlignment="1">
      <alignment vertical="center" wrapText="1"/>
    </xf>
    <xf numFmtId="0" fontId="35" fillId="0" borderId="1" xfId="0" applyFont="1" applyBorder="1" applyAlignment="1">
      <alignment horizontal="left" wrapText="1"/>
    </xf>
    <xf numFmtId="0" fontId="23" fillId="0" borderId="1" xfId="0" applyFont="1" applyBorder="1" applyAlignment="1">
      <alignment horizontal="center" vertical="center" wrapText="1"/>
    </xf>
    <xf numFmtId="0" fontId="33" fillId="0" borderId="0" xfId="0" applyFont="1" applyFill="1" applyBorder="1" applyAlignment="1" applyProtection="1">
      <alignment horizontal="center"/>
    </xf>
    <xf numFmtId="0" fontId="34" fillId="3" borderId="1" xfId="0" applyFont="1" applyFill="1" applyBorder="1" applyAlignment="1" applyProtection="1">
      <alignment vertical="center"/>
    </xf>
    <xf numFmtId="0" fontId="33" fillId="0" borderId="1" xfId="0" applyFont="1" applyFill="1" applyBorder="1" applyAlignment="1" applyProtection="1">
      <alignment horizontal="center"/>
    </xf>
    <xf numFmtId="0" fontId="35" fillId="0" borderId="1" xfId="0" applyFont="1" applyBorder="1" applyAlignment="1">
      <alignment vertical="center"/>
    </xf>
    <xf numFmtId="0" fontId="34" fillId="0" borderId="1" xfId="0" applyFont="1" applyFill="1" applyBorder="1" applyAlignment="1" applyProtection="1">
      <alignment horizontal="center"/>
    </xf>
    <xf numFmtId="0" fontId="28" fillId="9" borderId="0" xfId="0" applyFont="1" applyFill="1" applyAlignment="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3" xfId="0" applyFont="1" applyBorder="1" applyAlignment="1">
      <alignment horizontal="center" vertical="center" wrapText="1"/>
    </xf>
    <xf numFmtId="0" fontId="21" fillId="0" borderId="0" xfId="0" applyFont="1" applyAlignment="1">
      <alignment horizontal="center" vertical="center"/>
    </xf>
    <xf numFmtId="0" fontId="35" fillId="0" borderId="22" xfId="0" applyFont="1" applyBorder="1" applyAlignment="1">
      <alignment vertical="center" wrapText="1"/>
    </xf>
    <xf numFmtId="0" fontId="35" fillId="0" borderId="23" xfId="0" applyFont="1" applyBorder="1" applyAlignment="1">
      <alignment vertical="center" wrapText="1"/>
    </xf>
    <xf numFmtId="0" fontId="35" fillId="0" borderId="24" xfId="0" applyFont="1" applyBorder="1" applyAlignment="1">
      <alignment vertical="center" wrapText="1"/>
    </xf>
    <xf numFmtId="0" fontId="35" fillId="0" borderId="0" xfId="0" applyFont="1" applyAlignment="1">
      <alignment horizontal="left"/>
    </xf>
    <xf numFmtId="0" fontId="36" fillId="3" borderId="1" xfId="0" applyFont="1" applyFill="1" applyBorder="1" applyAlignment="1">
      <alignment horizontal="center" vertical="center" wrapText="1"/>
    </xf>
    <xf numFmtId="0" fontId="35" fillId="0" borderId="5" xfId="0" applyFont="1" applyBorder="1" applyAlignment="1">
      <alignment horizontal="left" vertical="center" wrapText="1"/>
    </xf>
    <xf numFmtId="0" fontId="35" fillId="0" borderId="39" xfId="0" applyFont="1" applyBorder="1" applyAlignment="1">
      <alignment horizontal="left" vertical="center" wrapText="1"/>
    </xf>
    <xf numFmtId="0" fontId="35" fillId="0" borderId="14" xfId="0" applyFont="1" applyBorder="1" applyAlignment="1">
      <alignment horizontal="left" vertical="center" wrapText="1"/>
    </xf>
    <xf numFmtId="0" fontId="35" fillId="0" borderId="5" xfId="0" applyFont="1" applyBorder="1" applyAlignment="1">
      <alignment horizontal="left" vertical="top"/>
    </xf>
    <xf numFmtId="0" fontId="35" fillId="0" borderId="39" xfId="0" applyFont="1" applyBorder="1" applyAlignment="1">
      <alignment horizontal="left" vertical="top"/>
    </xf>
    <xf numFmtId="0" fontId="35" fillId="0" borderId="14" xfId="0" applyFont="1" applyBorder="1" applyAlignment="1">
      <alignment horizontal="left" vertical="top"/>
    </xf>
    <xf numFmtId="14" fontId="33" fillId="0" borderId="1" xfId="0" applyNumberFormat="1" applyFont="1" applyFill="1" applyBorder="1" applyAlignment="1" applyProtection="1">
      <alignment horizontal="center"/>
    </xf>
    <xf numFmtId="0" fontId="36" fillId="0" borderId="41" xfId="0" applyFont="1" applyBorder="1" applyAlignment="1">
      <alignment horizontal="left"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0" fillId="0" borderId="5" xfId="0" applyBorder="1" applyAlignment="1">
      <alignment horizontal="justify" vertical="justify" wrapText="1"/>
    </xf>
    <xf numFmtId="0" fontId="0" fillId="0" borderId="14" xfId="0" applyBorder="1" applyAlignment="1">
      <alignment horizontal="justify"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6" fillId="2" borderId="6" xfId="0" applyFont="1" applyFill="1" applyBorder="1" applyAlignment="1">
      <alignment horizontal="center" vertical="center"/>
    </xf>
    <xf numFmtId="0" fontId="16"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xf numFmtId="44" fontId="31" fillId="6" borderId="32" xfId="3" applyFont="1" applyFill="1" applyBorder="1" applyAlignment="1">
      <alignment horizontal="center" vertical="center" wrapText="1"/>
    </xf>
    <xf numFmtId="44" fontId="31" fillId="6" borderId="31" xfId="3" applyFont="1" applyFill="1" applyBorder="1" applyAlignment="1">
      <alignment horizontal="center" vertical="center" wrapText="1"/>
    </xf>
    <xf numFmtId="0" fontId="30" fillId="6" borderId="32" xfId="0" applyFont="1" applyFill="1" applyBorder="1" applyAlignment="1">
      <alignment horizontal="center" vertical="center" wrapText="1"/>
    </xf>
    <xf numFmtId="0" fontId="30"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opLeftCell="A32" zoomScale="75" zoomScaleNormal="75" workbookViewId="0">
      <selection activeCell="N50" sqref="N50"/>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1" t="s">
        <v>31</v>
      </c>
      <c r="B2" s="201"/>
      <c r="C2" s="201"/>
      <c r="D2" s="201"/>
      <c r="E2" s="201"/>
      <c r="F2" s="201"/>
      <c r="G2" s="201"/>
      <c r="H2" s="201"/>
      <c r="I2" s="201"/>
      <c r="J2" s="201"/>
      <c r="K2" s="201"/>
      <c r="L2" s="201"/>
    </row>
    <row r="4" spans="1:12" ht="16.5" x14ac:dyDescent="0.25">
      <c r="A4" s="206" t="s">
        <v>9</v>
      </c>
      <c r="B4" s="206"/>
      <c r="C4" s="206"/>
      <c r="D4" s="206"/>
      <c r="E4" s="206"/>
      <c r="F4" s="206"/>
      <c r="G4" s="206"/>
      <c r="H4" s="206"/>
      <c r="I4" s="206"/>
      <c r="J4" s="206"/>
      <c r="K4" s="206"/>
      <c r="L4" s="206"/>
    </row>
    <row r="5" spans="1:12" ht="16.5" x14ac:dyDescent="0.25">
      <c r="A5" s="50"/>
    </row>
    <row r="6" spans="1:12" ht="16.5" x14ac:dyDescent="0.25">
      <c r="A6" s="206" t="s">
        <v>45</v>
      </c>
      <c r="B6" s="206"/>
      <c r="C6" s="206"/>
      <c r="D6" s="206"/>
      <c r="E6" s="206"/>
      <c r="F6" s="206"/>
      <c r="G6" s="206"/>
      <c r="H6" s="206"/>
      <c r="I6" s="206"/>
      <c r="J6" s="206"/>
      <c r="K6" s="206"/>
      <c r="L6" s="206"/>
    </row>
    <row r="7" spans="1:12" ht="16.5" x14ac:dyDescent="0.25">
      <c r="A7" s="51"/>
    </row>
    <row r="8" spans="1:12" ht="109.5" customHeight="1" x14ac:dyDescent="0.25">
      <c r="A8" s="188" t="s">
        <v>46</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33</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52" t="s">
        <v>10</v>
      </c>
      <c r="B13" s="189" t="s">
        <v>30</v>
      </c>
      <c r="C13" s="190"/>
      <c r="D13" s="190"/>
      <c r="E13" s="190"/>
      <c r="F13" s="190"/>
      <c r="G13" s="190"/>
      <c r="H13" s="190"/>
      <c r="I13" s="190"/>
      <c r="J13" s="190"/>
      <c r="K13" s="190"/>
      <c r="L13" s="190"/>
    </row>
    <row r="14" spans="1:12" s="65" customFormat="1" ht="25.5" customHeight="1" thickBot="1" x14ac:dyDescent="0.3">
      <c r="A14" s="53">
        <v>1</v>
      </c>
      <c r="B14" s="202" t="s">
        <v>67</v>
      </c>
      <c r="C14" s="203" t="s">
        <v>47</v>
      </c>
      <c r="D14" s="203" t="s">
        <v>47</v>
      </c>
      <c r="E14" s="203" t="s">
        <v>47</v>
      </c>
      <c r="F14" s="203" t="s">
        <v>47</v>
      </c>
      <c r="G14" s="203" t="s">
        <v>47</v>
      </c>
      <c r="H14" s="203" t="s">
        <v>47</v>
      </c>
      <c r="I14" s="203" t="s">
        <v>47</v>
      </c>
      <c r="J14" s="203" t="s">
        <v>47</v>
      </c>
      <c r="K14" s="203" t="s">
        <v>47</v>
      </c>
      <c r="L14" s="204" t="s">
        <v>47</v>
      </c>
    </row>
    <row r="15" spans="1:12" s="65" customFormat="1" ht="15.75" thickBot="1" x14ac:dyDescent="0.3">
      <c r="A15" s="53">
        <f>SUM(A14+1)</f>
        <v>2</v>
      </c>
      <c r="B15" s="202" t="s">
        <v>68</v>
      </c>
      <c r="C15" s="203" t="s">
        <v>48</v>
      </c>
      <c r="D15" s="203" t="s">
        <v>48</v>
      </c>
      <c r="E15" s="203" t="s">
        <v>48</v>
      </c>
      <c r="F15" s="203" t="s">
        <v>48</v>
      </c>
      <c r="G15" s="203" t="s">
        <v>48</v>
      </c>
      <c r="H15" s="203" t="s">
        <v>48</v>
      </c>
      <c r="I15" s="203" t="s">
        <v>48</v>
      </c>
      <c r="J15" s="203" t="s">
        <v>48</v>
      </c>
      <c r="K15" s="203" t="s">
        <v>48</v>
      </c>
      <c r="L15" s="204" t="s">
        <v>48</v>
      </c>
    </row>
    <row r="16" spans="1:12" s="65" customFormat="1" ht="15.75" thickBot="1" x14ac:dyDescent="0.3">
      <c r="A16" s="53">
        <f t="shared" ref="A16:A27" si="0">SUM(A15+1)</f>
        <v>3</v>
      </c>
      <c r="B16" s="202" t="s">
        <v>59</v>
      </c>
      <c r="C16" s="203" t="s">
        <v>49</v>
      </c>
      <c r="D16" s="203" t="s">
        <v>49</v>
      </c>
      <c r="E16" s="203" t="s">
        <v>49</v>
      </c>
      <c r="F16" s="203" t="s">
        <v>49</v>
      </c>
      <c r="G16" s="203" t="s">
        <v>49</v>
      </c>
      <c r="H16" s="203" t="s">
        <v>49</v>
      </c>
      <c r="I16" s="203" t="s">
        <v>49</v>
      </c>
      <c r="J16" s="203" t="s">
        <v>49</v>
      </c>
      <c r="K16" s="203" t="s">
        <v>49</v>
      </c>
      <c r="L16" s="204" t="s">
        <v>49</v>
      </c>
    </row>
    <row r="17" spans="1:14" s="65" customFormat="1" ht="15.75" thickBot="1" x14ac:dyDescent="0.3">
      <c r="A17" s="53">
        <f t="shared" si="0"/>
        <v>4</v>
      </c>
      <c r="B17" s="202" t="s">
        <v>60</v>
      </c>
      <c r="C17" s="203" t="s">
        <v>50</v>
      </c>
      <c r="D17" s="203" t="s">
        <v>50</v>
      </c>
      <c r="E17" s="203" t="s">
        <v>50</v>
      </c>
      <c r="F17" s="203" t="s">
        <v>50</v>
      </c>
      <c r="G17" s="203" t="s">
        <v>50</v>
      </c>
      <c r="H17" s="203" t="s">
        <v>50</v>
      </c>
      <c r="I17" s="203" t="s">
        <v>50</v>
      </c>
      <c r="J17" s="203" t="s">
        <v>50</v>
      </c>
      <c r="K17" s="203" t="s">
        <v>50</v>
      </c>
      <c r="L17" s="204" t="s">
        <v>50</v>
      </c>
    </row>
    <row r="18" spans="1:14" s="65" customFormat="1" ht="15.75" thickBot="1" x14ac:dyDescent="0.3">
      <c r="A18" s="53">
        <f t="shared" si="0"/>
        <v>5</v>
      </c>
      <c r="B18" s="202" t="s">
        <v>51</v>
      </c>
      <c r="C18" s="203" t="s">
        <v>51</v>
      </c>
      <c r="D18" s="203" t="s">
        <v>51</v>
      </c>
      <c r="E18" s="203" t="s">
        <v>51</v>
      </c>
      <c r="F18" s="203" t="s">
        <v>51</v>
      </c>
      <c r="G18" s="203" t="s">
        <v>51</v>
      </c>
      <c r="H18" s="203" t="s">
        <v>51</v>
      </c>
      <c r="I18" s="203" t="s">
        <v>51</v>
      </c>
      <c r="J18" s="203" t="s">
        <v>51</v>
      </c>
      <c r="K18" s="203" t="s">
        <v>51</v>
      </c>
      <c r="L18" s="204" t="s">
        <v>51</v>
      </c>
    </row>
    <row r="19" spans="1:14" s="65" customFormat="1" ht="15.75" thickBot="1" x14ac:dyDescent="0.3">
      <c r="A19" s="53">
        <f t="shared" si="0"/>
        <v>6</v>
      </c>
      <c r="B19" s="202" t="s">
        <v>52</v>
      </c>
      <c r="C19" s="203" t="s">
        <v>52</v>
      </c>
      <c r="D19" s="203" t="s">
        <v>52</v>
      </c>
      <c r="E19" s="203" t="s">
        <v>52</v>
      </c>
      <c r="F19" s="203" t="s">
        <v>52</v>
      </c>
      <c r="G19" s="203" t="s">
        <v>52</v>
      </c>
      <c r="H19" s="203" t="s">
        <v>52</v>
      </c>
      <c r="I19" s="203" t="s">
        <v>52</v>
      </c>
      <c r="J19" s="203" t="s">
        <v>52</v>
      </c>
      <c r="K19" s="203" t="s">
        <v>52</v>
      </c>
      <c r="L19" s="204" t="s">
        <v>52</v>
      </c>
    </row>
    <row r="20" spans="1:14" s="65" customFormat="1" ht="15.75" thickBot="1" x14ac:dyDescent="0.3">
      <c r="A20" s="53">
        <f t="shared" si="0"/>
        <v>7</v>
      </c>
      <c r="B20" s="202" t="s">
        <v>69</v>
      </c>
      <c r="C20" s="203" t="s">
        <v>53</v>
      </c>
      <c r="D20" s="203" t="s">
        <v>53</v>
      </c>
      <c r="E20" s="203" t="s">
        <v>53</v>
      </c>
      <c r="F20" s="203" t="s">
        <v>53</v>
      </c>
      <c r="G20" s="203" t="s">
        <v>53</v>
      </c>
      <c r="H20" s="203" t="s">
        <v>53</v>
      </c>
      <c r="I20" s="203" t="s">
        <v>53</v>
      </c>
      <c r="J20" s="203" t="s">
        <v>53</v>
      </c>
      <c r="K20" s="203" t="s">
        <v>53</v>
      </c>
      <c r="L20" s="204" t="s">
        <v>53</v>
      </c>
    </row>
    <row r="21" spans="1:14" ht="15.75" thickBot="1" x14ac:dyDescent="0.3">
      <c r="A21" s="53">
        <f t="shared" si="0"/>
        <v>8</v>
      </c>
      <c r="B21" s="202" t="s">
        <v>61</v>
      </c>
      <c r="C21" s="203" t="s">
        <v>54</v>
      </c>
      <c r="D21" s="203" t="s">
        <v>54</v>
      </c>
      <c r="E21" s="203" t="s">
        <v>54</v>
      </c>
      <c r="F21" s="203" t="s">
        <v>54</v>
      </c>
      <c r="G21" s="203" t="s">
        <v>54</v>
      </c>
      <c r="H21" s="203" t="s">
        <v>54</v>
      </c>
      <c r="I21" s="203" t="s">
        <v>54</v>
      </c>
      <c r="J21" s="203" t="s">
        <v>54</v>
      </c>
      <c r="K21" s="203" t="s">
        <v>54</v>
      </c>
      <c r="L21" s="204" t="s">
        <v>54</v>
      </c>
    </row>
    <row r="22" spans="1:14" ht="15.75" thickBot="1" x14ac:dyDescent="0.3">
      <c r="A22" s="53">
        <f t="shared" si="0"/>
        <v>9</v>
      </c>
      <c r="B22" s="195" t="s">
        <v>55</v>
      </c>
      <c r="C22" s="195"/>
      <c r="D22" s="195"/>
      <c r="E22" s="195"/>
      <c r="F22" s="195"/>
      <c r="G22" s="195"/>
      <c r="H22" s="195"/>
      <c r="I22" s="195"/>
      <c r="J22" s="195"/>
      <c r="K22" s="195"/>
      <c r="L22" s="195"/>
    </row>
    <row r="23" spans="1:14" ht="15.75" thickBot="1" x14ac:dyDescent="0.3">
      <c r="A23" s="53">
        <f t="shared" si="0"/>
        <v>10</v>
      </c>
      <c r="B23" s="195" t="s">
        <v>70</v>
      </c>
      <c r="C23" s="195"/>
      <c r="D23" s="195"/>
      <c r="E23" s="195"/>
      <c r="F23" s="195"/>
      <c r="G23" s="195"/>
      <c r="H23" s="195"/>
      <c r="I23" s="195"/>
      <c r="J23" s="195"/>
      <c r="K23" s="195"/>
      <c r="L23" s="195"/>
    </row>
    <row r="24" spans="1:14" s="65" customFormat="1" ht="15.75" thickBot="1" x14ac:dyDescent="0.3">
      <c r="A24" s="53">
        <f t="shared" si="0"/>
        <v>11</v>
      </c>
      <c r="B24" s="195" t="s">
        <v>71</v>
      </c>
      <c r="C24" s="195"/>
      <c r="D24" s="195"/>
      <c r="E24" s="195"/>
      <c r="F24" s="195"/>
      <c r="G24" s="195"/>
      <c r="H24" s="195"/>
      <c r="I24" s="195"/>
      <c r="J24" s="195"/>
      <c r="K24" s="195"/>
      <c r="L24" s="195"/>
      <c r="N24" s="122"/>
    </row>
    <row r="25" spans="1:14" s="65" customFormat="1" x14ac:dyDescent="0.25">
      <c r="A25" s="121">
        <f t="shared" si="0"/>
        <v>12</v>
      </c>
      <c r="B25" s="205" t="s">
        <v>56</v>
      </c>
      <c r="C25" s="205"/>
      <c r="D25" s="205"/>
      <c r="E25" s="205"/>
      <c r="F25" s="205"/>
      <c r="G25" s="205"/>
      <c r="H25" s="205"/>
      <c r="I25" s="205"/>
      <c r="J25" s="205"/>
      <c r="K25" s="205"/>
      <c r="L25" s="205"/>
    </row>
    <row r="26" spans="1:14" x14ac:dyDescent="0.25">
      <c r="A26" s="59">
        <f t="shared" si="0"/>
        <v>13</v>
      </c>
      <c r="B26" s="195" t="s">
        <v>57</v>
      </c>
      <c r="C26" s="195"/>
      <c r="D26" s="195"/>
      <c r="E26" s="195"/>
      <c r="F26" s="195"/>
      <c r="G26" s="195"/>
      <c r="H26" s="195"/>
      <c r="I26" s="195"/>
      <c r="J26" s="195"/>
      <c r="K26" s="195"/>
      <c r="L26" s="195"/>
    </row>
    <row r="27" spans="1:14" s="120" customFormat="1" x14ac:dyDescent="0.25">
      <c r="A27" s="59">
        <f t="shared" si="0"/>
        <v>14</v>
      </c>
      <c r="B27" s="195" t="s">
        <v>58</v>
      </c>
      <c r="C27" s="195"/>
      <c r="D27" s="195"/>
      <c r="E27" s="195"/>
      <c r="F27" s="195"/>
      <c r="G27" s="195"/>
      <c r="H27" s="195"/>
      <c r="I27" s="195"/>
      <c r="J27" s="195"/>
      <c r="K27" s="195"/>
      <c r="L27" s="195"/>
    </row>
    <row r="28" spans="1:14" s="120" customFormat="1" x14ac:dyDescent="0.25">
      <c r="A28" s="54"/>
      <c r="B28" s="54"/>
      <c r="C28" s="54"/>
      <c r="D28" s="54"/>
      <c r="E28" s="196"/>
      <c r="F28" s="196"/>
      <c r="G28" s="196"/>
      <c r="H28" s="196"/>
      <c r="I28" s="196"/>
      <c r="J28" s="196"/>
      <c r="K28" s="196"/>
      <c r="L28" s="196"/>
      <c r="M28" s="196"/>
      <c r="N28" s="196"/>
    </row>
    <row r="30" spans="1:14" s="127" customFormat="1" ht="12.75" x14ac:dyDescent="0.2">
      <c r="A30" s="197" t="s">
        <v>76</v>
      </c>
      <c r="B30" s="197"/>
      <c r="C30" s="198" t="s">
        <v>77</v>
      </c>
      <c r="D30" s="198"/>
      <c r="E30" s="198"/>
      <c r="F30" s="198"/>
      <c r="G30" s="198"/>
      <c r="H30" s="198"/>
      <c r="I30" s="198"/>
      <c r="J30" s="198"/>
      <c r="K30" s="198"/>
      <c r="L30" s="198"/>
    </row>
    <row r="31" spans="1:14" s="127" customFormat="1" ht="12.75" x14ac:dyDescent="0.2">
      <c r="A31" s="197" t="s">
        <v>78</v>
      </c>
      <c r="B31" s="199"/>
      <c r="C31" s="198" t="s">
        <v>52</v>
      </c>
      <c r="D31" s="198"/>
      <c r="E31" s="198"/>
      <c r="F31" s="198"/>
      <c r="G31" s="198"/>
      <c r="H31" s="198"/>
      <c r="I31" s="198"/>
      <c r="J31" s="198"/>
      <c r="K31" s="198"/>
      <c r="L31" s="198"/>
    </row>
    <row r="32" spans="1:14" s="127" customFormat="1" ht="12.75" x14ac:dyDescent="0.2">
      <c r="A32" s="197" t="s">
        <v>79</v>
      </c>
      <c r="B32" s="199"/>
      <c r="C32" s="200" t="s">
        <v>97</v>
      </c>
      <c r="D32" s="200"/>
      <c r="E32" s="200"/>
      <c r="F32" s="200"/>
      <c r="G32" s="200"/>
      <c r="H32" s="200"/>
      <c r="I32" s="200"/>
      <c r="J32" s="200"/>
      <c r="K32" s="200"/>
      <c r="L32" s="200"/>
    </row>
    <row r="33" spans="1:12" s="127" customFormat="1" ht="12.75" x14ac:dyDescent="0.2">
      <c r="A33" s="197" t="s">
        <v>80</v>
      </c>
      <c r="B33" s="199"/>
      <c r="C33" s="200" t="s">
        <v>81</v>
      </c>
      <c r="D33" s="200"/>
      <c r="E33" s="200"/>
      <c r="F33" s="200"/>
      <c r="G33" s="200"/>
      <c r="H33" s="200"/>
      <c r="I33" s="200"/>
      <c r="J33" s="200"/>
      <c r="K33" s="200"/>
      <c r="L33" s="200"/>
    </row>
    <row r="34" spans="1:12" s="127" customFormat="1" ht="12.75" x14ac:dyDescent="0.2">
      <c r="A34" s="197" t="s">
        <v>82</v>
      </c>
      <c r="B34" s="199"/>
      <c r="C34" s="218">
        <v>41971</v>
      </c>
      <c r="D34" s="218"/>
      <c r="E34" s="218"/>
      <c r="F34" s="218"/>
      <c r="G34" s="218"/>
      <c r="H34" s="218"/>
      <c r="I34" s="218"/>
      <c r="J34" s="218"/>
      <c r="K34" s="218"/>
      <c r="L34" s="218"/>
    </row>
    <row r="35" spans="1:12" s="127" customFormat="1" ht="12.75" x14ac:dyDescent="0.2">
      <c r="A35" s="219"/>
      <c r="B35" s="219"/>
      <c r="C35" s="219"/>
      <c r="D35" s="219"/>
      <c r="E35" s="219"/>
      <c r="F35" s="219"/>
      <c r="G35" s="219"/>
      <c r="H35" s="219"/>
      <c r="I35" s="219"/>
      <c r="J35" s="219"/>
      <c r="K35" s="219"/>
      <c r="L35" s="219"/>
    </row>
    <row r="36" spans="1:12" s="127" customFormat="1" ht="25.5" x14ac:dyDescent="0.2">
      <c r="A36" s="211" t="s">
        <v>11</v>
      </c>
      <c r="B36" s="211"/>
      <c r="C36" s="211"/>
      <c r="D36" s="211"/>
      <c r="E36" s="128" t="s">
        <v>12</v>
      </c>
      <c r="F36" s="129" t="s">
        <v>13</v>
      </c>
      <c r="G36" s="129" t="s">
        <v>14</v>
      </c>
      <c r="H36" s="211" t="s">
        <v>0</v>
      </c>
      <c r="I36" s="211"/>
      <c r="J36" s="211"/>
      <c r="K36" s="211"/>
      <c r="L36" s="211"/>
    </row>
    <row r="37" spans="1:12" s="127" customFormat="1" ht="40.5" customHeight="1" x14ac:dyDescent="0.2">
      <c r="A37" s="191" t="s">
        <v>83</v>
      </c>
      <c r="B37" s="192"/>
      <c r="C37" s="192"/>
      <c r="D37" s="193"/>
      <c r="E37" s="130" t="s">
        <v>84</v>
      </c>
      <c r="F37" s="131" t="s">
        <v>62</v>
      </c>
      <c r="G37" s="132"/>
      <c r="H37" s="194" t="s">
        <v>317</v>
      </c>
      <c r="I37" s="194"/>
      <c r="J37" s="194"/>
      <c r="K37" s="194"/>
      <c r="L37" s="194"/>
    </row>
    <row r="38" spans="1:12" s="127" customFormat="1" ht="39" customHeight="1" x14ac:dyDescent="0.2">
      <c r="A38" s="183" t="s">
        <v>63</v>
      </c>
      <c r="B38" s="184"/>
      <c r="C38" s="184"/>
      <c r="D38" s="185"/>
      <c r="E38" s="133">
        <v>18</v>
      </c>
      <c r="F38" s="131" t="s">
        <v>62</v>
      </c>
      <c r="G38" s="132"/>
      <c r="H38" s="186"/>
      <c r="I38" s="186"/>
      <c r="J38" s="186"/>
      <c r="K38" s="186"/>
      <c r="L38" s="186"/>
    </row>
    <row r="39" spans="1:12" s="127" customFormat="1" ht="31.5" customHeight="1" x14ac:dyDescent="0.2">
      <c r="A39" s="183" t="s">
        <v>35</v>
      </c>
      <c r="B39" s="184"/>
      <c r="C39" s="184"/>
      <c r="D39" s="185"/>
      <c r="E39" s="133">
        <v>17</v>
      </c>
      <c r="F39" s="131" t="s">
        <v>62</v>
      </c>
      <c r="G39" s="132"/>
      <c r="H39" s="186"/>
      <c r="I39" s="186"/>
      <c r="J39" s="186"/>
      <c r="K39" s="186"/>
      <c r="L39" s="186"/>
    </row>
    <row r="40" spans="1:12" s="127" customFormat="1" ht="53.25" customHeight="1" x14ac:dyDescent="0.2">
      <c r="A40" s="207" t="s">
        <v>64</v>
      </c>
      <c r="B40" s="208"/>
      <c r="C40" s="208"/>
      <c r="D40" s="209"/>
      <c r="E40" s="134"/>
      <c r="F40" s="131" t="s">
        <v>62</v>
      </c>
      <c r="G40" s="132"/>
      <c r="H40" s="194" t="s">
        <v>98</v>
      </c>
      <c r="I40" s="194"/>
      <c r="J40" s="194"/>
      <c r="K40" s="194"/>
      <c r="L40" s="194"/>
    </row>
    <row r="41" spans="1:12" s="127" customFormat="1" ht="42" customHeight="1" x14ac:dyDescent="0.2">
      <c r="A41" s="207" t="s">
        <v>85</v>
      </c>
      <c r="B41" s="208"/>
      <c r="C41" s="208"/>
      <c r="D41" s="209"/>
      <c r="E41" s="134"/>
      <c r="F41" s="131" t="s">
        <v>62</v>
      </c>
      <c r="G41" s="132"/>
      <c r="H41" s="181"/>
      <c r="I41" s="182"/>
      <c r="J41" s="182"/>
      <c r="K41" s="182"/>
      <c r="L41" s="187"/>
    </row>
    <row r="42" spans="1:12" s="127" customFormat="1" ht="40.5" customHeight="1" x14ac:dyDescent="0.2">
      <c r="A42" s="207" t="s">
        <v>86</v>
      </c>
      <c r="B42" s="208"/>
      <c r="C42" s="208"/>
      <c r="D42" s="209"/>
      <c r="E42" s="134"/>
      <c r="F42" s="131" t="s">
        <v>62</v>
      </c>
      <c r="G42" s="132"/>
      <c r="H42" s="181"/>
      <c r="I42" s="182"/>
      <c r="J42" s="182"/>
      <c r="K42" s="182"/>
      <c r="L42" s="187"/>
    </row>
    <row r="43" spans="1:12" s="127" customFormat="1" ht="36.75" customHeight="1" x14ac:dyDescent="0.2">
      <c r="A43" s="207" t="s">
        <v>87</v>
      </c>
      <c r="B43" s="208"/>
      <c r="C43" s="208"/>
      <c r="D43" s="209"/>
      <c r="E43" s="134">
        <v>15</v>
      </c>
      <c r="F43" s="131" t="s">
        <v>62</v>
      </c>
      <c r="G43" s="132"/>
      <c r="H43" s="212" t="s">
        <v>88</v>
      </c>
      <c r="I43" s="213"/>
      <c r="J43" s="213"/>
      <c r="K43" s="213"/>
      <c r="L43" s="214"/>
    </row>
    <row r="44" spans="1:12" s="127" customFormat="1" ht="39" customHeight="1" x14ac:dyDescent="0.2">
      <c r="A44" s="207" t="s">
        <v>72</v>
      </c>
      <c r="B44" s="208"/>
      <c r="C44" s="208"/>
      <c r="D44" s="209"/>
      <c r="E44" s="134"/>
      <c r="F44" s="131"/>
      <c r="G44" s="132"/>
      <c r="H44" s="215" t="s">
        <v>89</v>
      </c>
      <c r="I44" s="216"/>
      <c r="J44" s="216"/>
      <c r="K44" s="216"/>
      <c r="L44" s="217"/>
    </row>
    <row r="45" spans="1:12" s="127" customFormat="1" ht="36" customHeight="1" x14ac:dyDescent="0.2">
      <c r="A45" s="207" t="s">
        <v>65</v>
      </c>
      <c r="B45" s="208"/>
      <c r="C45" s="208"/>
      <c r="D45" s="209"/>
      <c r="E45" s="134">
        <v>16</v>
      </c>
      <c r="F45" s="131" t="s">
        <v>62</v>
      </c>
      <c r="G45" s="132"/>
      <c r="H45" s="186"/>
      <c r="I45" s="186"/>
      <c r="J45" s="186"/>
      <c r="K45" s="186"/>
      <c r="L45" s="186"/>
    </row>
    <row r="46" spans="1:12" s="127" customFormat="1" ht="12.75" x14ac:dyDescent="0.2">
      <c r="A46" s="207" t="s">
        <v>90</v>
      </c>
      <c r="B46" s="208"/>
      <c r="C46" s="208"/>
      <c r="D46" s="209"/>
      <c r="E46" s="134"/>
      <c r="F46" s="131"/>
      <c r="G46" s="132"/>
      <c r="H46" s="181" t="s">
        <v>91</v>
      </c>
      <c r="I46" s="182"/>
      <c r="J46" s="182"/>
      <c r="K46" s="182"/>
      <c r="L46" s="187"/>
    </row>
    <row r="47" spans="1:12" s="127" customFormat="1" ht="12.75" x14ac:dyDescent="0.2">
      <c r="A47" s="183" t="s">
        <v>15</v>
      </c>
      <c r="B47" s="184"/>
      <c r="C47" s="184"/>
      <c r="D47" s="185"/>
      <c r="E47" s="133">
        <v>8</v>
      </c>
      <c r="F47" s="131" t="s">
        <v>62</v>
      </c>
      <c r="G47" s="132"/>
      <c r="H47" s="186"/>
      <c r="I47" s="186"/>
      <c r="J47" s="186"/>
      <c r="K47" s="186"/>
      <c r="L47" s="186"/>
    </row>
    <row r="48" spans="1:12" s="127" customFormat="1" ht="34.5" customHeight="1" x14ac:dyDescent="0.2">
      <c r="A48" s="183" t="s">
        <v>66</v>
      </c>
      <c r="B48" s="184"/>
      <c r="C48" s="184"/>
      <c r="D48" s="185"/>
      <c r="E48" s="133">
        <v>14</v>
      </c>
      <c r="F48" s="131" t="s">
        <v>62</v>
      </c>
      <c r="G48" s="132"/>
      <c r="H48" s="186"/>
      <c r="I48" s="186"/>
      <c r="J48" s="186"/>
      <c r="K48" s="186"/>
      <c r="L48" s="186"/>
    </row>
    <row r="49" spans="1:12" s="127" customFormat="1" ht="42.75" customHeight="1" x14ac:dyDescent="0.2">
      <c r="A49" s="183" t="s">
        <v>16</v>
      </c>
      <c r="B49" s="184"/>
      <c r="C49" s="184"/>
      <c r="D49" s="185"/>
      <c r="E49" s="133" t="s">
        <v>92</v>
      </c>
      <c r="F49" s="131" t="s">
        <v>62</v>
      </c>
      <c r="G49" s="132"/>
      <c r="H49" s="186"/>
      <c r="I49" s="186"/>
      <c r="J49" s="186"/>
      <c r="K49" s="186"/>
      <c r="L49" s="186"/>
    </row>
    <row r="50" spans="1:12" s="127" customFormat="1" ht="66.75" customHeight="1" x14ac:dyDescent="0.2">
      <c r="A50" s="183" t="s">
        <v>17</v>
      </c>
      <c r="B50" s="184"/>
      <c r="C50" s="184"/>
      <c r="D50" s="185"/>
      <c r="E50" s="133" t="s">
        <v>318</v>
      </c>
      <c r="F50" s="131" t="s">
        <v>62</v>
      </c>
      <c r="G50" s="132"/>
      <c r="H50" s="186" t="s">
        <v>319</v>
      </c>
      <c r="I50" s="186"/>
      <c r="J50" s="186"/>
      <c r="K50" s="186"/>
      <c r="L50" s="186"/>
    </row>
    <row r="51" spans="1:12" s="127" customFormat="1" ht="37.5" customHeight="1" x14ac:dyDescent="0.2">
      <c r="A51" s="183" t="s">
        <v>93</v>
      </c>
      <c r="B51" s="184"/>
      <c r="C51" s="184"/>
      <c r="D51" s="185"/>
      <c r="E51" s="133" t="s">
        <v>318</v>
      </c>
      <c r="F51" s="131" t="s">
        <v>62</v>
      </c>
      <c r="G51" s="132"/>
      <c r="H51" s="186" t="s">
        <v>320</v>
      </c>
      <c r="I51" s="186"/>
      <c r="J51" s="186"/>
      <c r="K51" s="186"/>
      <c r="L51" s="186"/>
    </row>
    <row r="52" spans="1:12" s="127" customFormat="1" ht="12.75" x14ac:dyDescent="0.2">
      <c r="A52" s="183" t="s">
        <v>34</v>
      </c>
      <c r="B52" s="184"/>
      <c r="C52" s="184"/>
      <c r="D52" s="185"/>
      <c r="E52" s="133" t="s">
        <v>94</v>
      </c>
      <c r="F52" s="131" t="s">
        <v>62</v>
      </c>
      <c r="G52" s="132"/>
      <c r="H52" s="181"/>
      <c r="I52" s="182"/>
      <c r="J52" s="182"/>
      <c r="K52" s="182"/>
      <c r="L52" s="187"/>
    </row>
    <row r="53" spans="1:12" s="127" customFormat="1" ht="12.75" x14ac:dyDescent="0.2">
      <c r="A53" s="178" t="s">
        <v>95</v>
      </c>
      <c r="B53" s="179"/>
      <c r="C53" s="179"/>
      <c r="D53" s="180"/>
      <c r="E53" s="133"/>
      <c r="F53" s="131"/>
      <c r="G53" s="132"/>
      <c r="H53" s="181" t="s">
        <v>91</v>
      </c>
      <c r="I53" s="182"/>
      <c r="J53" s="182"/>
      <c r="K53" s="182"/>
      <c r="L53" s="135"/>
    </row>
    <row r="54" spans="1:12" s="127" customFormat="1" ht="12.75" x14ac:dyDescent="0.2">
      <c r="A54" s="183" t="s">
        <v>96</v>
      </c>
      <c r="B54" s="184"/>
      <c r="C54" s="184"/>
      <c r="D54" s="185"/>
      <c r="E54" s="136"/>
      <c r="F54" s="131"/>
      <c r="G54" s="132"/>
      <c r="H54" s="186" t="s">
        <v>91</v>
      </c>
      <c r="I54" s="186"/>
      <c r="J54" s="186"/>
      <c r="K54" s="186"/>
      <c r="L54" s="186"/>
    </row>
    <row r="55" spans="1:12" s="127" customFormat="1" ht="12.75" x14ac:dyDescent="0.2">
      <c r="A55" s="144"/>
      <c r="B55" s="144"/>
      <c r="C55" s="144"/>
      <c r="D55" s="144"/>
      <c r="E55" s="145"/>
      <c r="F55" s="146"/>
      <c r="G55" s="147"/>
      <c r="H55" s="148"/>
      <c r="I55" s="148"/>
      <c r="J55" s="148"/>
      <c r="K55" s="148"/>
      <c r="L55" s="148"/>
    </row>
    <row r="56" spans="1:12" s="127" customFormat="1" ht="12.75" x14ac:dyDescent="0.2">
      <c r="F56" s="149"/>
    </row>
    <row r="57" spans="1:12" s="127" customFormat="1" ht="12.75" x14ac:dyDescent="0.2">
      <c r="A57" s="210" t="s">
        <v>99</v>
      </c>
      <c r="B57" s="210"/>
      <c r="C57" s="210"/>
      <c r="D57" s="210"/>
      <c r="E57" s="210"/>
      <c r="F57" s="149"/>
    </row>
    <row r="58" spans="1:12" s="127" customFormat="1" ht="12.75" x14ac:dyDescent="0.2">
      <c r="A58" s="210" t="s">
        <v>100</v>
      </c>
      <c r="B58" s="210"/>
      <c r="C58" s="210"/>
      <c r="D58" s="210"/>
      <c r="E58" s="210"/>
      <c r="F58" s="149"/>
    </row>
    <row r="59" spans="1:12" s="127" customFormat="1" ht="12.75" x14ac:dyDescent="0.2">
      <c r="A59" s="210" t="s">
        <v>101</v>
      </c>
      <c r="B59" s="210"/>
      <c r="C59" s="210"/>
      <c r="D59" s="210"/>
      <c r="E59" s="210"/>
      <c r="F59" s="149"/>
    </row>
    <row r="60" spans="1:12" s="127" customFormat="1" ht="12.75" x14ac:dyDescent="0.2">
      <c r="A60" s="127" t="s">
        <v>102</v>
      </c>
      <c r="F60" s="149"/>
    </row>
  </sheetData>
  <sheetProtection algorithmName="SHA-512" hashValue="e//lqcTF0nxtN3Qyyfajq3eR664FRpaQEVDcKjs2WhNUuLubYIFjczImoZGMcQASi4+Tatno2ixpB58kOlXh5g==" saltValue="qyxU7duWQL0SkMiUfoGtyw==" spinCount="100000" sheet="1" objects="1" scenarios="1"/>
  <mergeCells count="73">
    <mergeCell ref="C34:L34"/>
    <mergeCell ref="A35:L35"/>
    <mergeCell ref="A38:D38"/>
    <mergeCell ref="H38:L38"/>
    <mergeCell ref="H40:L40"/>
    <mergeCell ref="A57:E57"/>
    <mergeCell ref="A58:E58"/>
    <mergeCell ref="A59:E59"/>
    <mergeCell ref="H36:L36"/>
    <mergeCell ref="A36:D36"/>
    <mergeCell ref="A47:D47"/>
    <mergeCell ref="H45:L45"/>
    <mergeCell ref="A45:D45"/>
    <mergeCell ref="A46:D46"/>
    <mergeCell ref="A39:D39"/>
    <mergeCell ref="H39:L39"/>
    <mergeCell ref="A40:D40"/>
    <mergeCell ref="H42:L42"/>
    <mergeCell ref="H43:L43"/>
    <mergeCell ref="H44:L44"/>
    <mergeCell ref="A42:D42"/>
    <mergeCell ref="A43:D43"/>
    <mergeCell ref="A44:D44"/>
    <mergeCell ref="H46:L46"/>
    <mergeCell ref="A41:D41"/>
    <mergeCell ref="H41:L41"/>
    <mergeCell ref="A2:L2"/>
    <mergeCell ref="B21:L21"/>
    <mergeCell ref="B22:L22"/>
    <mergeCell ref="B23:L23"/>
    <mergeCell ref="B26:L26"/>
    <mergeCell ref="B14:L14"/>
    <mergeCell ref="B15:L15"/>
    <mergeCell ref="B16:L16"/>
    <mergeCell ref="B17:L17"/>
    <mergeCell ref="B18:L18"/>
    <mergeCell ref="B19:L19"/>
    <mergeCell ref="B20:L20"/>
    <mergeCell ref="B24:L24"/>
    <mergeCell ref="B25:L25"/>
    <mergeCell ref="A4:L4"/>
    <mergeCell ref="A6:L6"/>
    <mergeCell ref="A8:L9"/>
    <mergeCell ref="A10:L11"/>
    <mergeCell ref="B13:L13"/>
    <mergeCell ref="A37:D37"/>
    <mergeCell ref="H37:L37"/>
    <mergeCell ref="B27:L27"/>
    <mergeCell ref="E28:N28"/>
    <mergeCell ref="A30:B30"/>
    <mergeCell ref="C30:L30"/>
    <mergeCell ref="A31:B31"/>
    <mergeCell ref="C31:L31"/>
    <mergeCell ref="A32:B32"/>
    <mergeCell ref="C32:L32"/>
    <mergeCell ref="A33:B33"/>
    <mergeCell ref="C33:L33"/>
    <mergeCell ref="A34:B34"/>
    <mergeCell ref="H47:L47"/>
    <mergeCell ref="A48:D48"/>
    <mergeCell ref="H48:L48"/>
    <mergeCell ref="A49:D49"/>
    <mergeCell ref="H49:L49"/>
    <mergeCell ref="A53:D53"/>
    <mergeCell ref="H53:K53"/>
    <mergeCell ref="A54:D54"/>
    <mergeCell ref="H54:L54"/>
    <mergeCell ref="A50:D50"/>
    <mergeCell ref="H50:L50"/>
    <mergeCell ref="A51:D51"/>
    <mergeCell ref="H51:L51"/>
    <mergeCell ref="A52:D52"/>
    <mergeCell ref="H52:L5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opLeftCell="A148" zoomScale="80" zoomScaleNormal="80" workbookViewId="0">
      <selection activeCell="A148" sqref="A14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41" t="s">
        <v>8</v>
      </c>
      <c r="C2" s="242"/>
      <c r="D2" s="242"/>
      <c r="E2" s="242"/>
      <c r="F2" s="242"/>
      <c r="G2" s="242"/>
      <c r="H2" s="242"/>
      <c r="I2" s="242"/>
      <c r="J2" s="242"/>
      <c r="K2" s="242"/>
      <c r="L2" s="242"/>
      <c r="M2" s="242"/>
      <c r="N2" s="242"/>
      <c r="O2" s="242"/>
      <c r="P2" s="242"/>
    </row>
    <row r="4" spans="2:16" ht="26.25" x14ac:dyDescent="0.25">
      <c r="B4" s="241" t="s">
        <v>3</v>
      </c>
      <c r="C4" s="242"/>
      <c r="D4" s="242"/>
      <c r="E4" s="242"/>
      <c r="F4" s="242"/>
      <c r="G4" s="242"/>
      <c r="H4" s="242"/>
      <c r="I4" s="242"/>
      <c r="J4" s="242"/>
      <c r="K4" s="242"/>
      <c r="L4" s="242"/>
      <c r="M4" s="242"/>
      <c r="N4" s="242"/>
      <c r="O4" s="242"/>
      <c r="P4" s="242"/>
    </row>
    <row r="5" spans="2:16" ht="15.75" thickBot="1" x14ac:dyDescent="0.3"/>
    <row r="6" spans="2:16" ht="21.75" thickBot="1" x14ac:dyDescent="0.3">
      <c r="B6" s="3" t="s">
        <v>78</v>
      </c>
      <c r="C6" s="256" t="s">
        <v>52</v>
      </c>
      <c r="D6" s="256"/>
      <c r="E6" s="256"/>
      <c r="F6" s="256"/>
      <c r="G6" s="256"/>
      <c r="H6" s="256"/>
      <c r="I6" s="256"/>
      <c r="J6" s="256"/>
      <c r="K6" s="256"/>
      <c r="L6" s="256"/>
      <c r="M6" s="256"/>
      <c r="N6" s="257"/>
    </row>
    <row r="7" spans="2:16" ht="16.5" thickBot="1" x14ac:dyDescent="0.3">
      <c r="B7" s="4" t="s">
        <v>103</v>
      </c>
      <c r="C7" s="256"/>
      <c r="D7" s="256"/>
      <c r="E7" s="256"/>
      <c r="F7" s="256"/>
      <c r="G7" s="256"/>
      <c r="H7" s="256"/>
      <c r="I7" s="256"/>
      <c r="J7" s="256"/>
      <c r="K7" s="256"/>
      <c r="L7" s="256"/>
      <c r="M7" s="256"/>
      <c r="N7" s="257"/>
    </row>
    <row r="8" spans="2:16" ht="16.5" thickBot="1" x14ac:dyDescent="0.3">
      <c r="B8" s="4" t="s">
        <v>104</v>
      </c>
      <c r="C8" s="256"/>
      <c r="D8" s="256"/>
      <c r="E8" s="256"/>
      <c r="F8" s="256"/>
      <c r="G8" s="256"/>
      <c r="H8" s="256"/>
      <c r="I8" s="256"/>
      <c r="J8" s="256"/>
      <c r="K8" s="256"/>
      <c r="L8" s="256"/>
      <c r="M8" s="256"/>
      <c r="N8" s="257"/>
    </row>
    <row r="9" spans="2:16" ht="16.5" thickBot="1" x14ac:dyDescent="0.3">
      <c r="B9" s="4" t="s">
        <v>105</v>
      </c>
      <c r="C9" s="256"/>
      <c r="D9" s="256"/>
      <c r="E9" s="256"/>
      <c r="F9" s="256"/>
      <c r="G9" s="256"/>
      <c r="H9" s="256"/>
      <c r="I9" s="256"/>
      <c r="J9" s="256"/>
      <c r="K9" s="256"/>
      <c r="L9" s="256"/>
      <c r="M9" s="256"/>
      <c r="N9" s="257"/>
    </row>
    <row r="10" spans="2:16" ht="16.5" thickBot="1" x14ac:dyDescent="0.3">
      <c r="B10" s="4" t="s">
        <v>106</v>
      </c>
      <c r="C10" s="258">
        <v>18</v>
      </c>
      <c r="D10" s="258"/>
      <c r="E10" s="259"/>
      <c r="F10" s="20"/>
      <c r="G10" s="20"/>
      <c r="H10" s="20"/>
      <c r="I10" s="20"/>
      <c r="J10" s="20"/>
      <c r="K10" s="20"/>
      <c r="L10" s="20"/>
      <c r="M10" s="20"/>
      <c r="N10" s="21"/>
    </row>
    <row r="11" spans="2:16" ht="16.5" thickBot="1" x14ac:dyDescent="0.3">
      <c r="B11" s="6" t="s">
        <v>82</v>
      </c>
      <c r="C11" s="7">
        <v>41975</v>
      </c>
      <c r="D11" s="8"/>
      <c r="E11" s="8"/>
      <c r="F11" s="8"/>
      <c r="G11" s="8"/>
      <c r="H11" s="8"/>
      <c r="I11" s="8"/>
      <c r="J11" s="8"/>
      <c r="K11" s="8"/>
      <c r="L11" s="8"/>
      <c r="M11" s="8"/>
      <c r="N11" s="9"/>
    </row>
    <row r="12" spans="2:16" ht="15.75" x14ac:dyDescent="0.25">
      <c r="B12" s="5"/>
      <c r="C12" s="10"/>
      <c r="D12" s="11"/>
      <c r="E12" s="11"/>
      <c r="F12" s="11"/>
      <c r="G12" s="11"/>
      <c r="H12" s="11"/>
      <c r="I12" s="68"/>
      <c r="J12" s="68"/>
      <c r="K12" s="68"/>
      <c r="L12" s="68"/>
      <c r="M12" s="68"/>
      <c r="N12" s="11"/>
    </row>
    <row r="13" spans="2:16" x14ac:dyDescent="0.25">
      <c r="I13" s="68"/>
      <c r="J13" s="68"/>
      <c r="K13" s="68"/>
      <c r="L13" s="68"/>
      <c r="M13" s="68"/>
      <c r="N13" s="69"/>
    </row>
    <row r="14" spans="2:16" ht="45.75" customHeight="1" x14ac:dyDescent="0.25">
      <c r="B14" s="249" t="s">
        <v>107</v>
      </c>
      <c r="C14" s="249"/>
      <c r="D14" s="141" t="s">
        <v>108</v>
      </c>
      <c r="E14" s="141" t="s">
        <v>109</v>
      </c>
      <c r="F14" s="141" t="s">
        <v>110</v>
      </c>
      <c r="G14" s="55"/>
      <c r="I14" s="22"/>
      <c r="J14" s="22"/>
      <c r="K14" s="22"/>
      <c r="L14" s="22"/>
      <c r="M14" s="22"/>
      <c r="N14" s="69"/>
    </row>
    <row r="15" spans="2:16" x14ac:dyDescent="0.25">
      <c r="B15" s="249"/>
      <c r="C15" s="249"/>
      <c r="D15" s="141">
        <v>18</v>
      </c>
      <c r="E15" s="39">
        <v>5200231090</v>
      </c>
      <c r="F15" s="150">
        <v>1829</v>
      </c>
      <c r="G15" s="56"/>
      <c r="I15" s="23"/>
      <c r="J15" s="23"/>
      <c r="K15" s="23"/>
      <c r="L15" s="23"/>
      <c r="M15" s="23"/>
      <c r="N15" s="69"/>
    </row>
    <row r="16" spans="2:16" x14ac:dyDescent="0.25">
      <c r="B16" s="249"/>
      <c r="C16" s="249"/>
      <c r="D16" s="141"/>
      <c r="E16" s="39"/>
      <c r="F16" s="39"/>
      <c r="G16" s="56"/>
      <c r="I16" s="23"/>
      <c r="J16" s="23"/>
      <c r="K16" s="23"/>
      <c r="L16" s="23"/>
      <c r="M16" s="23"/>
      <c r="N16" s="69"/>
    </row>
    <row r="17" spans="1:14" x14ac:dyDescent="0.25">
      <c r="B17" s="249"/>
      <c r="C17" s="249"/>
      <c r="D17" s="141"/>
      <c r="E17" s="39"/>
      <c r="F17" s="39"/>
      <c r="G17" s="56"/>
      <c r="I17" s="23"/>
      <c r="J17" s="23"/>
      <c r="K17" s="23"/>
      <c r="L17" s="23"/>
      <c r="M17" s="23"/>
      <c r="N17" s="69"/>
    </row>
    <row r="18" spans="1:14" x14ac:dyDescent="0.25">
      <c r="B18" s="249"/>
      <c r="C18" s="249"/>
      <c r="D18" s="141"/>
      <c r="E18" s="151"/>
      <c r="F18" s="39"/>
      <c r="G18" s="56"/>
      <c r="H18" s="13"/>
      <c r="I18" s="23"/>
      <c r="J18" s="23"/>
      <c r="K18" s="23"/>
      <c r="L18" s="23"/>
      <c r="M18" s="23"/>
      <c r="N18" s="12"/>
    </row>
    <row r="19" spans="1:14" x14ac:dyDescent="0.25">
      <c r="B19" s="249"/>
      <c r="C19" s="249"/>
      <c r="D19" s="141"/>
      <c r="E19" s="151"/>
      <c r="F19" s="39"/>
      <c r="G19" s="56"/>
      <c r="H19" s="13"/>
      <c r="I19" s="25"/>
      <c r="J19" s="25"/>
      <c r="K19" s="25"/>
      <c r="L19" s="25"/>
      <c r="M19" s="25"/>
      <c r="N19" s="12"/>
    </row>
    <row r="20" spans="1:14" x14ac:dyDescent="0.25">
      <c r="B20" s="249"/>
      <c r="C20" s="249"/>
      <c r="D20" s="141"/>
      <c r="E20" s="151"/>
      <c r="F20" s="39"/>
      <c r="G20" s="56"/>
      <c r="H20" s="13"/>
      <c r="I20" s="68"/>
      <c r="J20" s="68"/>
      <c r="K20" s="68"/>
      <c r="L20" s="68"/>
      <c r="M20" s="68"/>
      <c r="N20" s="12"/>
    </row>
    <row r="21" spans="1:14" x14ac:dyDescent="0.25">
      <c r="B21" s="249"/>
      <c r="C21" s="249"/>
      <c r="D21" s="141"/>
      <c r="E21" s="151"/>
      <c r="F21" s="39"/>
      <c r="G21" s="56"/>
      <c r="H21" s="13"/>
      <c r="I21" s="68"/>
      <c r="J21" s="68"/>
      <c r="K21" s="68"/>
      <c r="L21" s="68"/>
      <c r="M21" s="68"/>
      <c r="N21" s="12"/>
    </row>
    <row r="22" spans="1:14" ht="15.75" thickBot="1" x14ac:dyDescent="0.3">
      <c r="B22" s="254" t="s">
        <v>111</v>
      </c>
      <c r="C22" s="255"/>
      <c r="D22" s="141"/>
      <c r="E22" s="39">
        <f>SUM(E15:E21)</f>
        <v>5200231090</v>
      </c>
      <c r="F22" s="150">
        <f>SUM(F15:F21)</f>
        <v>1829</v>
      </c>
      <c r="G22" s="56"/>
      <c r="H22" s="13"/>
      <c r="I22" s="68"/>
      <c r="J22" s="68"/>
      <c r="K22" s="68"/>
      <c r="L22" s="68"/>
      <c r="M22" s="68"/>
      <c r="N22" s="12"/>
    </row>
    <row r="23" spans="1:14" ht="45.75" thickBot="1" x14ac:dyDescent="0.3">
      <c r="A23" s="27"/>
      <c r="B23" s="33" t="s">
        <v>112</v>
      </c>
      <c r="C23" s="33" t="s">
        <v>113</v>
      </c>
      <c r="E23" s="22"/>
      <c r="F23" s="22"/>
      <c r="G23" s="22"/>
      <c r="H23" s="22"/>
      <c r="I23" s="2"/>
      <c r="J23" s="2"/>
      <c r="K23" s="2"/>
      <c r="L23" s="2"/>
      <c r="M23" s="2"/>
    </row>
    <row r="24" spans="1:14" ht="15.75" thickBot="1" x14ac:dyDescent="0.3">
      <c r="A24" s="28">
        <v>1</v>
      </c>
      <c r="C24" s="30">
        <f>+F22*0.8</f>
        <v>1463.2</v>
      </c>
      <c r="D24" s="26"/>
      <c r="E24" s="29">
        <f>E22</f>
        <v>5200231090</v>
      </c>
      <c r="F24" s="24"/>
      <c r="G24" s="24"/>
      <c r="H24" s="24"/>
      <c r="I24" s="14"/>
      <c r="J24" s="14"/>
      <c r="K24" s="14"/>
      <c r="L24" s="14"/>
      <c r="M24" s="14"/>
    </row>
    <row r="25" spans="1:14" x14ac:dyDescent="0.25">
      <c r="A25" s="60"/>
      <c r="C25" s="61"/>
      <c r="D25" s="23"/>
      <c r="E25" s="62"/>
      <c r="F25" s="24"/>
      <c r="G25" s="24"/>
      <c r="H25" s="24"/>
      <c r="I25" s="14"/>
      <c r="J25" s="14"/>
      <c r="K25" s="14"/>
      <c r="L25" s="14"/>
      <c r="M25" s="14"/>
    </row>
    <row r="26" spans="1:14" x14ac:dyDescent="0.25">
      <c r="A26" s="60"/>
      <c r="C26" s="61"/>
      <c r="D26" s="23"/>
      <c r="E26" s="62"/>
      <c r="F26" s="24"/>
      <c r="G26" s="24"/>
      <c r="H26" s="24"/>
      <c r="I26" s="14"/>
      <c r="J26" s="14"/>
      <c r="K26" s="14"/>
      <c r="L26" s="14"/>
      <c r="M26" s="14"/>
    </row>
    <row r="27" spans="1:14" x14ac:dyDescent="0.25">
      <c r="A27" s="60"/>
      <c r="B27" s="83" t="s">
        <v>114</v>
      </c>
      <c r="C27" s="65"/>
      <c r="D27" s="65"/>
      <c r="E27" s="65"/>
      <c r="F27" s="65"/>
      <c r="G27" s="65"/>
      <c r="H27" s="65"/>
      <c r="I27" s="68"/>
      <c r="J27" s="68"/>
      <c r="K27" s="68"/>
      <c r="L27" s="68"/>
      <c r="M27" s="68"/>
      <c r="N27" s="69"/>
    </row>
    <row r="28" spans="1:14" x14ac:dyDescent="0.25">
      <c r="A28" s="60"/>
      <c r="B28" s="65"/>
      <c r="C28" s="65"/>
      <c r="D28" s="65"/>
      <c r="E28" s="65"/>
      <c r="F28" s="65"/>
      <c r="G28" s="65"/>
      <c r="H28" s="65"/>
      <c r="I28" s="68"/>
      <c r="J28" s="68"/>
      <c r="K28" s="68"/>
      <c r="L28" s="68"/>
      <c r="M28" s="68"/>
      <c r="N28" s="69"/>
    </row>
    <row r="29" spans="1:14" x14ac:dyDescent="0.25">
      <c r="A29" s="60"/>
      <c r="B29" s="85" t="s">
        <v>2</v>
      </c>
      <c r="C29" s="85" t="s">
        <v>115</v>
      </c>
      <c r="D29" s="85" t="s">
        <v>116</v>
      </c>
      <c r="E29" s="65"/>
      <c r="F29" s="65"/>
      <c r="G29" s="65"/>
      <c r="H29" s="65"/>
      <c r="I29" s="68"/>
      <c r="J29" s="68"/>
      <c r="K29" s="68"/>
      <c r="L29" s="68"/>
      <c r="M29" s="68"/>
      <c r="N29" s="69"/>
    </row>
    <row r="30" spans="1:14" x14ac:dyDescent="0.25">
      <c r="A30" s="60"/>
      <c r="B30" s="82" t="s">
        <v>117</v>
      </c>
      <c r="C30" s="140" t="s">
        <v>315</v>
      </c>
      <c r="D30" s="140"/>
      <c r="E30" s="65"/>
      <c r="F30" s="65"/>
      <c r="G30" s="65"/>
      <c r="H30" s="65"/>
      <c r="I30" s="68"/>
      <c r="J30" s="68"/>
      <c r="K30" s="68"/>
      <c r="L30" s="68"/>
      <c r="M30" s="68"/>
      <c r="N30" s="69"/>
    </row>
    <row r="31" spans="1:14" x14ac:dyDescent="0.25">
      <c r="A31" s="60"/>
      <c r="B31" s="82" t="s">
        <v>118</v>
      </c>
      <c r="C31" s="177" t="s">
        <v>315</v>
      </c>
      <c r="D31" s="140"/>
      <c r="E31" s="65"/>
      <c r="F31" s="65"/>
      <c r="G31" s="65"/>
      <c r="H31" s="65"/>
      <c r="I31" s="68"/>
      <c r="J31" s="68"/>
      <c r="K31" s="68"/>
      <c r="L31" s="68"/>
      <c r="M31" s="68"/>
      <c r="N31" s="69"/>
    </row>
    <row r="32" spans="1:14" x14ac:dyDescent="0.25">
      <c r="A32" s="60"/>
      <c r="B32" s="82" t="s">
        <v>119</v>
      </c>
      <c r="C32" s="177" t="s">
        <v>315</v>
      </c>
      <c r="D32" s="140"/>
      <c r="E32" s="65"/>
      <c r="F32" s="65"/>
      <c r="G32" s="65"/>
      <c r="H32" s="65"/>
      <c r="I32" s="68"/>
      <c r="J32" s="68"/>
      <c r="K32" s="68"/>
      <c r="L32" s="68"/>
      <c r="M32" s="68"/>
      <c r="N32" s="69"/>
    </row>
    <row r="33" spans="1:17" x14ac:dyDescent="0.25">
      <c r="A33" s="60"/>
      <c r="B33" s="82" t="s">
        <v>120</v>
      </c>
      <c r="C33" s="177" t="s">
        <v>315</v>
      </c>
      <c r="D33" s="140"/>
      <c r="E33" s="65"/>
      <c r="F33" s="65"/>
      <c r="G33" s="65"/>
      <c r="H33" s="65"/>
      <c r="I33" s="68"/>
      <c r="J33" s="68"/>
      <c r="K33" s="68"/>
      <c r="L33" s="68"/>
      <c r="M33" s="68"/>
      <c r="N33" s="69"/>
    </row>
    <row r="34" spans="1:17" x14ac:dyDescent="0.25">
      <c r="A34" s="60"/>
      <c r="B34" s="65"/>
      <c r="C34" s="65"/>
      <c r="D34" s="65"/>
      <c r="E34" s="65"/>
      <c r="F34" s="65"/>
      <c r="G34" s="65"/>
      <c r="H34" s="65"/>
      <c r="I34" s="68"/>
      <c r="J34" s="68"/>
      <c r="K34" s="68"/>
      <c r="L34" s="68"/>
      <c r="M34" s="68"/>
      <c r="N34" s="69"/>
    </row>
    <row r="35" spans="1:17" x14ac:dyDescent="0.25">
      <c r="A35" s="60"/>
      <c r="B35" s="65"/>
      <c r="C35" s="65"/>
      <c r="D35" s="65"/>
      <c r="E35" s="65"/>
      <c r="F35" s="65"/>
      <c r="G35" s="65"/>
      <c r="H35" s="65"/>
      <c r="I35" s="68"/>
      <c r="J35" s="68"/>
      <c r="K35" s="68"/>
      <c r="L35" s="68"/>
      <c r="M35" s="68"/>
      <c r="N35" s="69"/>
    </row>
    <row r="36" spans="1:17" x14ac:dyDescent="0.25">
      <c r="A36" s="60"/>
      <c r="B36" s="83" t="s">
        <v>121</v>
      </c>
      <c r="C36" s="65"/>
      <c r="D36" s="65"/>
      <c r="E36" s="65"/>
      <c r="F36" s="65"/>
      <c r="G36" s="65"/>
      <c r="H36" s="65"/>
      <c r="I36" s="68"/>
      <c r="J36" s="68"/>
      <c r="K36" s="68"/>
      <c r="L36" s="68"/>
      <c r="M36" s="68"/>
      <c r="N36" s="69"/>
    </row>
    <row r="37" spans="1:17" x14ac:dyDescent="0.25">
      <c r="A37" s="60"/>
      <c r="B37" s="65"/>
      <c r="C37" s="65"/>
      <c r="D37" s="65"/>
      <c r="E37" s="65"/>
      <c r="F37" s="65"/>
      <c r="G37" s="65"/>
      <c r="H37" s="65"/>
      <c r="I37" s="68"/>
      <c r="J37" s="68"/>
      <c r="K37" s="68"/>
      <c r="L37" s="68"/>
      <c r="M37" s="68"/>
      <c r="N37" s="69"/>
    </row>
    <row r="38" spans="1:17" x14ac:dyDescent="0.25">
      <c r="A38" s="60"/>
      <c r="B38" s="65"/>
      <c r="C38" s="65"/>
      <c r="D38" s="65"/>
      <c r="E38" s="65"/>
      <c r="F38" s="65"/>
      <c r="G38" s="65"/>
      <c r="H38" s="65"/>
      <c r="I38" s="68"/>
      <c r="J38" s="68"/>
      <c r="K38" s="68"/>
      <c r="L38" s="68"/>
      <c r="M38" s="68"/>
      <c r="N38" s="69"/>
    </row>
    <row r="39" spans="1:17" x14ac:dyDescent="0.25">
      <c r="A39" s="60"/>
      <c r="B39" s="85" t="s">
        <v>2</v>
      </c>
      <c r="C39" s="85" t="s">
        <v>5</v>
      </c>
      <c r="D39" s="84" t="s">
        <v>4</v>
      </c>
      <c r="E39" s="84" t="s">
        <v>1</v>
      </c>
      <c r="F39" s="65"/>
      <c r="G39" s="65"/>
      <c r="H39" s="65"/>
      <c r="I39" s="68"/>
      <c r="J39" s="68"/>
      <c r="K39" s="68"/>
      <c r="L39" s="68"/>
      <c r="M39" s="68"/>
      <c r="N39" s="69"/>
    </row>
    <row r="40" spans="1:17" ht="28.5" x14ac:dyDescent="0.25">
      <c r="A40" s="60"/>
      <c r="B40" s="66" t="s">
        <v>122</v>
      </c>
      <c r="C40" s="67">
        <v>40</v>
      </c>
      <c r="D40" s="140">
        <v>0</v>
      </c>
      <c r="E40" s="223">
        <f>+D40+D41</f>
        <v>25</v>
      </c>
      <c r="F40" s="65"/>
      <c r="G40" s="65"/>
      <c r="H40" s="65"/>
      <c r="I40" s="68"/>
      <c r="J40" s="68"/>
      <c r="K40" s="68"/>
      <c r="L40" s="68"/>
      <c r="M40" s="68"/>
      <c r="N40" s="69"/>
    </row>
    <row r="41" spans="1:17" ht="42.75" x14ac:dyDescent="0.25">
      <c r="A41" s="60"/>
      <c r="B41" s="66" t="s">
        <v>123</v>
      </c>
      <c r="C41" s="67">
        <v>60</v>
      </c>
      <c r="D41" s="140">
        <v>25</v>
      </c>
      <c r="E41" s="224"/>
      <c r="F41" s="65"/>
      <c r="G41" s="65"/>
      <c r="H41" s="65"/>
      <c r="I41" s="68"/>
      <c r="J41" s="68"/>
      <c r="K41" s="68"/>
      <c r="L41" s="68"/>
      <c r="M41" s="68"/>
      <c r="N41" s="69"/>
    </row>
    <row r="42" spans="1:17" x14ac:dyDescent="0.25">
      <c r="A42" s="60"/>
      <c r="C42" s="61"/>
      <c r="D42" s="23"/>
      <c r="E42" s="62"/>
      <c r="F42" s="24"/>
      <c r="G42" s="24"/>
      <c r="H42" s="24"/>
      <c r="I42" s="14"/>
      <c r="J42" s="14"/>
      <c r="K42" s="14"/>
      <c r="L42" s="14"/>
      <c r="M42" s="14"/>
    </row>
    <row r="43" spans="1:17" x14ac:dyDescent="0.25">
      <c r="A43" s="60"/>
      <c r="C43" s="61"/>
      <c r="D43" s="23"/>
      <c r="E43" s="62"/>
      <c r="F43" s="24"/>
      <c r="G43" s="24"/>
      <c r="H43" s="24"/>
      <c r="I43" s="14"/>
      <c r="J43" s="14"/>
      <c r="K43" s="14"/>
      <c r="L43" s="14"/>
      <c r="M43" s="14"/>
    </row>
    <row r="44" spans="1:17" x14ac:dyDescent="0.25">
      <c r="A44" s="60"/>
      <c r="C44" s="61"/>
      <c r="D44" s="23"/>
      <c r="E44" s="62"/>
      <c r="F44" s="24"/>
      <c r="G44" s="24"/>
      <c r="H44" s="24"/>
      <c r="I44" s="14"/>
      <c r="J44" s="14"/>
      <c r="K44" s="14"/>
      <c r="L44" s="14"/>
      <c r="M44" s="14"/>
    </row>
    <row r="45" spans="1:17" ht="15.75" thickBot="1" x14ac:dyDescent="0.3">
      <c r="M45" s="251" t="s">
        <v>124</v>
      </c>
      <c r="N45" s="251"/>
    </row>
    <row r="46" spans="1:17" x14ac:dyDescent="0.25">
      <c r="B46" s="83" t="s">
        <v>125</v>
      </c>
      <c r="M46" s="40"/>
      <c r="N46" s="40"/>
    </row>
    <row r="47" spans="1:17" ht="15.75" thickBot="1" x14ac:dyDescent="0.3">
      <c r="M47" s="40"/>
      <c r="N47" s="40"/>
    </row>
    <row r="48" spans="1:17" s="68" customFormat="1" ht="109.5" customHeight="1" x14ac:dyDescent="0.25">
      <c r="B48" s="79" t="s">
        <v>126</v>
      </c>
      <c r="C48" s="79" t="s">
        <v>127</v>
      </c>
      <c r="D48" s="79" t="s">
        <v>128</v>
      </c>
      <c r="E48" s="79" t="s">
        <v>129</v>
      </c>
      <c r="F48" s="79" t="s">
        <v>130</v>
      </c>
      <c r="G48" s="79" t="s">
        <v>131</v>
      </c>
      <c r="H48" s="79" t="s">
        <v>132</v>
      </c>
      <c r="I48" s="79" t="s">
        <v>133</v>
      </c>
      <c r="J48" s="79" t="s">
        <v>134</v>
      </c>
      <c r="K48" s="79" t="s">
        <v>135</v>
      </c>
      <c r="L48" s="79" t="s">
        <v>136</v>
      </c>
      <c r="M48" s="64" t="s">
        <v>137</v>
      </c>
      <c r="N48" s="79" t="s">
        <v>138</v>
      </c>
      <c r="O48" s="79" t="s">
        <v>139</v>
      </c>
      <c r="P48" s="80" t="s">
        <v>140</v>
      </c>
      <c r="Q48" s="80" t="s">
        <v>141</v>
      </c>
    </row>
    <row r="49" spans="1:26" s="74" customFormat="1" ht="57.75" customHeight="1" x14ac:dyDescent="0.25">
      <c r="A49" s="31">
        <v>1</v>
      </c>
      <c r="B49" s="152" t="s">
        <v>52</v>
      </c>
      <c r="C49" s="152" t="s">
        <v>52</v>
      </c>
      <c r="D49" s="76" t="s">
        <v>142</v>
      </c>
      <c r="E49" s="70" t="s">
        <v>143</v>
      </c>
      <c r="F49" s="71" t="s">
        <v>115</v>
      </c>
      <c r="G49" s="114"/>
      <c r="H49" s="72">
        <v>40291</v>
      </c>
      <c r="I49" s="72">
        <v>40527</v>
      </c>
      <c r="J49" s="72" t="s">
        <v>116</v>
      </c>
      <c r="K49" s="153">
        <v>7</v>
      </c>
      <c r="L49" s="154">
        <v>0</v>
      </c>
      <c r="M49" s="155">
        <v>75</v>
      </c>
      <c r="N49" s="156">
        <v>0</v>
      </c>
      <c r="O49" s="157">
        <v>105643463</v>
      </c>
      <c r="P49" s="157">
        <v>43</v>
      </c>
      <c r="Q49" s="158"/>
      <c r="R49" s="73"/>
      <c r="S49" s="73"/>
      <c r="T49" s="73"/>
      <c r="U49" s="73"/>
      <c r="V49" s="73"/>
      <c r="W49" s="73"/>
      <c r="X49" s="73"/>
      <c r="Y49" s="73"/>
      <c r="Z49" s="73"/>
    </row>
    <row r="50" spans="1:26" s="74" customFormat="1" ht="30" x14ac:dyDescent="0.25">
      <c r="A50" s="31">
        <f>+A49+1</f>
        <v>2</v>
      </c>
      <c r="B50" s="152" t="s">
        <v>52</v>
      </c>
      <c r="C50" s="152" t="s">
        <v>52</v>
      </c>
      <c r="D50" s="76" t="s">
        <v>142</v>
      </c>
      <c r="E50" s="70" t="s">
        <v>144</v>
      </c>
      <c r="F50" s="71" t="s">
        <v>115</v>
      </c>
      <c r="G50" s="71"/>
      <c r="H50" s="72">
        <v>41236</v>
      </c>
      <c r="I50" s="72">
        <v>41453</v>
      </c>
      <c r="J50" s="72" t="s">
        <v>116</v>
      </c>
      <c r="K50" s="154">
        <v>6</v>
      </c>
      <c r="L50" s="154">
        <v>0</v>
      </c>
      <c r="M50" s="155">
        <v>90</v>
      </c>
      <c r="N50" s="63">
        <v>0</v>
      </c>
      <c r="O50" s="157">
        <v>81487849</v>
      </c>
      <c r="P50" s="157">
        <v>44</v>
      </c>
      <c r="Q50" s="158"/>
      <c r="R50" s="73"/>
      <c r="S50" s="73"/>
      <c r="T50" s="73"/>
      <c r="U50" s="73"/>
      <c r="V50" s="73"/>
      <c r="W50" s="73"/>
      <c r="X50" s="73"/>
      <c r="Y50" s="73"/>
      <c r="Z50" s="73"/>
    </row>
    <row r="51" spans="1:26" s="74" customFormat="1" ht="45" x14ac:dyDescent="0.25">
      <c r="A51" s="31">
        <f t="shared" ref="A51:A56" si="0">+A50+1</f>
        <v>3</v>
      </c>
      <c r="B51" s="152" t="s">
        <v>52</v>
      </c>
      <c r="C51" s="152" t="s">
        <v>52</v>
      </c>
      <c r="D51" s="76" t="s">
        <v>309</v>
      </c>
      <c r="E51" s="70" t="s">
        <v>145</v>
      </c>
      <c r="F51" s="71" t="s">
        <v>115</v>
      </c>
      <c r="G51" s="71"/>
      <c r="H51" s="72">
        <v>40774</v>
      </c>
      <c r="I51" s="72">
        <v>40975</v>
      </c>
      <c r="J51" s="72" t="s">
        <v>116</v>
      </c>
      <c r="K51" s="154">
        <v>11</v>
      </c>
      <c r="L51" s="154">
        <v>0</v>
      </c>
      <c r="M51" s="155">
        <v>75</v>
      </c>
      <c r="N51" s="63">
        <v>0</v>
      </c>
      <c r="O51" s="159">
        <v>73401817</v>
      </c>
      <c r="P51" s="159">
        <v>48</v>
      </c>
      <c r="Q51" s="160"/>
      <c r="R51" s="73"/>
      <c r="S51" s="73"/>
      <c r="T51" s="73"/>
      <c r="U51" s="73"/>
      <c r="V51" s="73"/>
      <c r="W51" s="73"/>
      <c r="X51" s="73"/>
      <c r="Y51" s="73"/>
      <c r="Z51" s="73"/>
    </row>
    <row r="52" spans="1:26" s="74" customFormat="1" x14ac:dyDescent="0.25">
      <c r="A52" s="31">
        <f t="shared" si="0"/>
        <v>4</v>
      </c>
      <c r="B52" s="75" t="s">
        <v>52</v>
      </c>
      <c r="C52" s="76" t="s">
        <v>52</v>
      </c>
      <c r="D52" s="75" t="s">
        <v>146</v>
      </c>
      <c r="E52" s="70" t="s">
        <v>147</v>
      </c>
      <c r="F52" s="71" t="s">
        <v>115</v>
      </c>
      <c r="G52" s="71"/>
      <c r="H52" s="72">
        <v>41051</v>
      </c>
      <c r="I52" s="72">
        <v>41142</v>
      </c>
      <c r="J52" s="72" t="s">
        <v>116</v>
      </c>
      <c r="K52" s="154">
        <v>2</v>
      </c>
      <c r="L52" s="154">
        <v>0</v>
      </c>
      <c r="M52" s="155">
        <v>75</v>
      </c>
      <c r="N52" s="63">
        <v>0</v>
      </c>
      <c r="O52" s="157">
        <v>50478350</v>
      </c>
      <c r="P52" s="157">
        <v>53</v>
      </c>
      <c r="Q52" s="115"/>
      <c r="R52" s="73"/>
      <c r="S52" s="73"/>
      <c r="T52" s="73"/>
      <c r="U52" s="73"/>
      <c r="V52" s="73"/>
      <c r="W52" s="73"/>
      <c r="X52" s="73"/>
      <c r="Y52" s="73"/>
      <c r="Z52" s="73"/>
    </row>
    <row r="53" spans="1:26" s="74" customFormat="1" x14ac:dyDescent="0.25">
      <c r="A53" s="31">
        <f t="shared" si="0"/>
        <v>5</v>
      </c>
      <c r="B53" s="75" t="s">
        <v>52</v>
      </c>
      <c r="C53" s="76" t="s">
        <v>52</v>
      </c>
      <c r="D53" s="75" t="s">
        <v>146</v>
      </c>
      <c r="E53" s="70" t="s">
        <v>148</v>
      </c>
      <c r="F53" s="71" t="s">
        <v>115</v>
      </c>
      <c r="G53" s="71"/>
      <c r="H53" s="72">
        <v>41155</v>
      </c>
      <c r="I53" s="72">
        <v>41258</v>
      </c>
      <c r="J53" s="72" t="s">
        <v>116</v>
      </c>
      <c r="K53" s="154">
        <v>2</v>
      </c>
      <c r="L53" s="154">
        <v>0</v>
      </c>
      <c r="M53" s="155">
        <v>75</v>
      </c>
      <c r="N53" s="63">
        <v>0</v>
      </c>
      <c r="O53" s="157">
        <v>57746495</v>
      </c>
      <c r="P53" s="157">
        <v>56</v>
      </c>
      <c r="Q53" s="115"/>
      <c r="R53" s="73"/>
      <c r="S53" s="73"/>
      <c r="T53" s="73"/>
      <c r="U53" s="73"/>
      <c r="V53" s="73"/>
      <c r="W53" s="73"/>
      <c r="X53" s="73"/>
      <c r="Y53" s="73"/>
      <c r="Z53" s="73"/>
    </row>
    <row r="54" spans="1:26" s="74" customFormat="1" ht="30" x14ac:dyDescent="0.25">
      <c r="A54" s="31">
        <f t="shared" si="0"/>
        <v>6</v>
      </c>
      <c r="B54" s="75" t="s">
        <v>52</v>
      </c>
      <c r="C54" s="76" t="s">
        <v>52</v>
      </c>
      <c r="D54" s="75" t="s">
        <v>149</v>
      </c>
      <c r="E54" s="70" t="s">
        <v>150</v>
      </c>
      <c r="F54" s="71" t="s">
        <v>115</v>
      </c>
      <c r="G54" s="71"/>
      <c r="H54" s="72">
        <v>41540</v>
      </c>
      <c r="I54" s="72">
        <v>42004</v>
      </c>
      <c r="J54" s="72" t="s">
        <v>116</v>
      </c>
      <c r="K54" s="154">
        <v>12</v>
      </c>
      <c r="L54" s="154">
        <v>0</v>
      </c>
      <c r="M54" s="155">
        <v>174</v>
      </c>
      <c r="N54" s="63">
        <v>0</v>
      </c>
      <c r="O54" s="157">
        <f>514774486*80%</f>
        <v>411819588.80000001</v>
      </c>
      <c r="P54" s="157">
        <v>174</v>
      </c>
      <c r="Q54" s="115"/>
      <c r="R54" s="73"/>
      <c r="S54" s="73"/>
      <c r="T54" s="73"/>
      <c r="U54" s="73"/>
      <c r="V54" s="73"/>
      <c r="W54" s="73"/>
      <c r="X54" s="73"/>
      <c r="Y54" s="73"/>
      <c r="Z54" s="73"/>
    </row>
    <row r="55" spans="1:26" s="74" customFormat="1" ht="30" x14ac:dyDescent="0.25">
      <c r="A55" s="31">
        <f t="shared" si="0"/>
        <v>7</v>
      </c>
      <c r="B55" s="75"/>
      <c r="C55" s="76" t="s">
        <v>52</v>
      </c>
      <c r="D55" s="75" t="s">
        <v>149</v>
      </c>
      <c r="E55" s="70" t="s">
        <v>307</v>
      </c>
      <c r="F55" s="71" t="s">
        <v>308</v>
      </c>
      <c r="G55" s="71"/>
      <c r="H55" s="72">
        <v>39783</v>
      </c>
      <c r="I55" s="72">
        <v>40542</v>
      </c>
      <c r="J55" s="72" t="s">
        <v>116</v>
      </c>
      <c r="K55" s="155">
        <v>6.1</v>
      </c>
      <c r="L55" s="155">
        <v>17.2</v>
      </c>
      <c r="M55" s="155">
        <v>37</v>
      </c>
      <c r="N55" s="63">
        <v>0</v>
      </c>
      <c r="O55" s="157">
        <v>783039158</v>
      </c>
      <c r="P55" s="157" t="s">
        <v>311</v>
      </c>
      <c r="Q55" s="115"/>
      <c r="R55" s="73"/>
      <c r="S55" s="73"/>
      <c r="T55" s="73"/>
      <c r="U55" s="73"/>
      <c r="V55" s="73"/>
      <c r="W55" s="73"/>
      <c r="X55" s="73"/>
      <c r="Y55" s="73"/>
      <c r="Z55" s="73"/>
    </row>
    <row r="56" spans="1:26" s="74" customFormat="1" x14ac:dyDescent="0.25">
      <c r="A56" s="31">
        <f t="shared" si="0"/>
        <v>8</v>
      </c>
      <c r="B56" s="75"/>
      <c r="C56" s="76"/>
      <c r="D56" s="75"/>
      <c r="E56" s="70"/>
      <c r="F56" s="71"/>
      <c r="G56" s="71"/>
      <c r="H56" s="71"/>
      <c r="I56" s="72"/>
      <c r="J56" s="72"/>
      <c r="K56" s="155"/>
      <c r="L56" s="155"/>
      <c r="M56" s="155"/>
      <c r="N56" s="63"/>
      <c r="O56" s="157"/>
      <c r="P56" s="157"/>
      <c r="Q56" s="115"/>
      <c r="R56" s="73"/>
      <c r="S56" s="73"/>
      <c r="T56" s="73"/>
      <c r="U56" s="73"/>
      <c r="V56" s="73"/>
      <c r="W56" s="73"/>
      <c r="X56" s="73"/>
      <c r="Y56" s="73"/>
      <c r="Z56" s="73"/>
    </row>
    <row r="57" spans="1:26" s="74" customFormat="1" x14ac:dyDescent="0.25">
      <c r="A57" s="31"/>
      <c r="B57" s="32" t="s">
        <v>1</v>
      </c>
      <c r="C57" s="76"/>
      <c r="D57" s="75"/>
      <c r="E57" s="70"/>
      <c r="F57" s="71"/>
      <c r="G57" s="71"/>
      <c r="H57" s="71"/>
      <c r="I57" s="72"/>
      <c r="J57" s="72"/>
      <c r="K57" s="77">
        <f t="shared" ref="K57" si="1">SUM(K49:K56)</f>
        <v>46.1</v>
      </c>
      <c r="L57" s="77">
        <f t="shared" ref="L57:N57" si="2">SUM(L49:L56)</f>
        <v>17.2</v>
      </c>
      <c r="M57" s="113">
        <f t="shared" si="2"/>
        <v>601</v>
      </c>
      <c r="N57" s="77">
        <f t="shared" si="2"/>
        <v>0</v>
      </c>
      <c r="O57" s="157"/>
      <c r="P57" s="157"/>
      <c r="Q57" s="116"/>
    </row>
    <row r="58" spans="1:26" s="16" customFormat="1" x14ac:dyDescent="0.25">
      <c r="E58" s="17"/>
    </row>
    <row r="59" spans="1:26" s="16" customFormat="1" x14ac:dyDescent="0.25">
      <c r="B59" s="252" t="s">
        <v>151</v>
      </c>
      <c r="C59" s="252" t="s">
        <v>152</v>
      </c>
      <c r="D59" s="250" t="s">
        <v>153</v>
      </c>
      <c r="E59" s="250"/>
      <c r="M59" s="16" t="s">
        <v>316</v>
      </c>
    </row>
    <row r="60" spans="1:26" s="16" customFormat="1" x14ac:dyDescent="0.25">
      <c r="B60" s="253"/>
      <c r="C60" s="253"/>
      <c r="D60" s="142" t="s">
        <v>154</v>
      </c>
      <c r="E60" s="38" t="s">
        <v>155</v>
      </c>
    </row>
    <row r="61" spans="1:26" s="16" customFormat="1" ht="30.6" customHeight="1" x14ac:dyDescent="0.25">
      <c r="B61" s="36" t="s">
        <v>156</v>
      </c>
      <c r="C61" s="37">
        <f>+K57</f>
        <v>46.1</v>
      </c>
      <c r="D61" s="34" t="s">
        <v>154</v>
      </c>
      <c r="E61" s="34"/>
      <c r="F61" s="18"/>
      <c r="G61" s="18"/>
      <c r="H61" s="18"/>
      <c r="I61" s="18"/>
      <c r="J61" s="18"/>
      <c r="K61" s="18"/>
      <c r="L61" s="18"/>
      <c r="M61" s="18"/>
    </row>
    <row r="62" spans="1:26" s="16" customFormat="1" ht="30" customHeight="1" x14ac:dyDescent="0.25">
      <c r="B62" s="36" t="s">
        <v>157</v>
      </c>
      <c r="C62" s="37" t="s">
        <v>158</v>
      </c>
      <c r="D62" s="34"/>
      <c r="E62" s="34" t="s">
        <v>310</v>
      </c>
    </row>
    <row r="63" spans="1:26" s="16" customFormat="1" x14ac:dyDescent="0.25">
      <c r="B63" s="19"/>
      <c r="C63" s="248"/>
      <c r="D63" s="248"/>
      <c r="E63" s="248"/>
      <c r="F63" s="248"/>
      <c r="G63" s="248"/>
      <c r="H63" s="248"/>
      <c r="I63" s="248"/>
      <c r="J63" s="248"/>
      <c r="K63" s="248"/>
      <c r="L63" s="248"/>
      <c r="M63" s="248"/>
      <c r="N63" s="248"/>
    </row>
    <row r="64" spans="1:26" ht="28.15" customHeight="1" thickBot="1" x14ac:dyDescent="0.3"/>
    <row r="65" spans="2:17" ht="27" thickBot="1" x14ac:dyDescent="0.3">
      <c r="B65" s="247" t="s">
        <v>159</v>
      </c>
      <c r="C65" s="247"/>
      <c r="D65" s="247"/>
      <c r="E65" s="247"/>
      <c r="F65" s="247"/>
      <c r="G65" s="247"/>
      <c r="H65" s="247"/>
      <c r="I65" s="247"/>
      <c r="J65" s="247"/>
      <c r="K65" s="247"/>
      <c r="L65" s="247"/>
      <c r="M65" s="247"/>
      <c r="N65" s="247"/>
    </row>
    <row r="68" spans="2:17" ht="109.5" customHeight="1" x14ac:dyDescent="0.25">
      <c r="B68" s="81" t="s">
        <v>160</v>
      </c>
      <c r="C68" s="42" t="s">
        <v>161</v>
      </c>
      <c r="D68" s="42" t="s">
        <v>162</v>
      </c>
      <c r="E68" s="42" t="s">
        <v>163</v>
      </c>
      <c r="F68" s="42" t="s">
        <v>164</v>
      </c>
      <c r="G68" s="42" t="s">
        <v>165</v>
      </c>
      <c r="H68" s="42" t="s">
        <v>166</v>
      </c>
      <c r="I68" s="42" t="s">
        <v>167</v>
      </c>
      <c r="J68" s="42" t="s">
        <v>168</v>
      </c>
      <c r="K68" s="42" t="s">
        <v>169</v>
      </c>
      <c r="L68" s="42" t="s">
        <v>170</v>
      </c>
      <c r="M68" s="58" t="s">
        <v>171</v>
      </c>
      <c r="N68" s="58" t="s">
        <v>172</v>
      </c>
      <c r="O68" s="238" t="s">
        <v>0</v>
      </c>
      <c r="P68" s="240"/>
      <c r="Q68" s="42" t="s">
        <v>173</v>
      </c>
    </row>
    <row r="69" spans="2:17" ht="33" customHeight="1" x14ac:dyDescent="0.25">
      <c r="B69" s="116" t="s">
        <v>174</v>
      </c>
      <c r="C69" s="82" t="s">
        <v>175</v>
      </c>
      <c r="D69" s="31" t="s">
        <v>176</v>
      </c>
      <c r="E69" s="31">
        <v>90</v>
      </c>
      <c r="F69" s="34"/>
      <c r="G69" s="34"/>
      <c r="H69" s="34"/>
      <c r="I69" s="35"/>
      <c r="J69" s="35"/>
      <c r="K69" s="82"/>
      <c r="L69" s="82"/>
      <c r="M69" s="82"/>
      <c r="N69" s="82"/>
      <c r="O69" s="243" t="s">
        <v>177</v>
      </c>
      <c r="P69" s="244"/>
      <c r="Q69" s="82" t="s">
        <v>116</v>
      </c>
    </row>
    <row r="70" spans="2:17" ht="33" customHeight="1" x14ac:dyDescent="0.25">
      <c r="B70" s="161" t="s">
        <v>178</v>
      </c>
      <c r="C70" s="82" t="s">
        <v>175</v>
      </c>
      <c r="D70" s="162" t="s">
        <v>179</v>
      </c>
      <c r="E70" s="162">
        <v>110</v>
      </c>
      <c r="F70" s="34"/>
      <c r="G70" s="34"/>
      <c r="H70" s="34"/>
      <c r="I70" s="35"/>
      <c r="J70" s="35"/>
      <c r="K70" s="82"/>
      <c r="L70" s="82"/>
      <c r="M70" s="82"/>
      <c r="N70" s="82"/>
      <c r="O70" s="243" t="s">
        <v>177</v>
      </c>
      <c r="P70" s="244"/>
      <c r="Q70" s="82" t="s">
        <v>116</v>
      </c>
    </row>
    <row r="71" spans="2:17" ht="33" customHeight="1" x14ac:dyDescent="0.25">
      <c r="B71" s="161" t="s">
        <v>180</v>
      </c>
      <c r="C71" s="82" t="s">
        <v>175</v>
      </c>
      <c r="D71" s="162" t="s">
        <v>181</v>
      </c>
      <c r="E71" s="162">
        <v>90</v>
      </c>
      <c r="F71" s="34"/>
      <c r="G71" s="34"/>
      <c r="H71" s="34"/>
      <c r="I71" s="35"/>
      <c r="J71" s="35"/>
      <c r="K71" s="82"/>
      <c r="L71" s="82"/>
      <c r="M71" s="82"/>
      <c r="N71" s="82"/>
      <c r="O71" s="243" t="s">
        <v>177</v>
      </c>
      <c r="P71" s="244"/>
      <c r="Q71" s="82" t="s">
        <v>116</v>
      </c>
    </row>
    <row r="72" spans="2:17" ht="45" x14ac:dyDescent="0.25">
      <c r="B72" s="161" t="s">
        <v>182</v>
      </c>
      <c r="C72" s="82" t="s">
        <v>175</v>
      </c>
      <c r="D72" s="162" t="s">
        <v>183</v>
      </c>
      <c r="E72" s="162">
        <v>84</v>
      </c>
      <c r="F72" s="34"/>
      <c r="G72" s="34"/>
      <c r="H72" s="34"/>
      <c r="I72" s="35"/>
      <c r="J72" s="35"/>
      <c r="K72" s="82"/>
      <c r="L72" s="82"/>
      <c r="M72" s="82"/>
      <c r="N72" s="82"/>
      <c r="O72" s="243" t="s">
        <v>177</v>
      </c>
      <c r="P72" s="244"/>
      <c r="Q72" s="82" t="s">
        <v>116</v>
      </c>
    </row>
    <row r="73" spans="2:17" ht="60" x14ac:dyDescent="0.25">
      <c r="B73" s="161" t="s">
        <v>184</v>
      </c>
      <c r="C73" s="82" t="s">
        <v>175</v>
      </c>
      <c r="D73" s="162" t="s">
        <v>185</v>
      </c>
      <c r="E73" s="162">
        <v>50</v>
      </c>
      <c r="F73" s="34"/>
      <c r="G73" s="34"/>
      <c r="H73" s="163"/>
      <c r="I73" s="35"/>
      <c r="J73" s="35"/>
      <c r="K73" s="82"/>
      <c r="L73" s="82"/>
      <c r="M73" s="82"/>
      <c r="N73" s="82"/>
      <c r="O73" s="243" t="s">
        <v>177</v>
      </c>
      <c r="P73" s="244"/>
      <c r="Q73" s="82" t="s">
        <v>116</v>
      </c>
    </row>
    <row r="74" spans="2:17" ht="37.5" customHeight="1" x14ac:dyDescent="0.25">
      <c r="B74" s="161" t="s">
        <v>186</v>
      </c>
      <c r="C74" s="82" t="s">
        <v>175</v>
      </c>
      <c r="D74" s="162" t="s">
        <v>187</v>
      </c>
      <c r="E74" s="162">
        <v>205</v>
      </c>
      <c r="F74" s="34" t="s">
        <v>188</v>
      </c>
      <c r="G74" s="34" t="s">
        <v>188</v>
      </c>
      <c r="H74" s="34" t="s">
        <v>115</v>
      </c>
      <c r="I74" s="34" t="s">
        <v>188</v>
      </c>
      <c r="J74" s="34" t="s">
        <v>115</v>
      </c>
      <c r="K74" s="140" t="s">
        <v>115</v>
      </c>
      <c r="L74" s="140" t="s">
        <v>115</v>
      </c>
      <c r="M74" s="140" t="s">
        <v>115</v>
      </c>
      <c r="N74" s="140" t="s">
        <v>115</v>
      </c>
      <c r="O74" s="260"/>
      <c r="P74" s="261"/>
      <c r="Q74" s="82" t="s">
        <v>154</v>
      </c>
    </row>
    <row r="75" spans="2:17" ht="45" x14ac:dyDescent="0.25">
      <c r="B75" s="161" t="s">
        <v>189</v>
      </c>
      <c r="C75" s="82" t="s">
        <v>175</v>
      </c>
      <c r="D75" s="162" t="s">
        <v>190</v>
      </c>
      <c r="E75" s="162">
        <v>300</v>
      </c>
      <c r="F75" s="34" t="s">
        <v>188</v>
      </c>
      <c r="G75" s="34" t="s">
        <v>188</v>
      </c>
      <c r="H75" s="34" t="s">
        <v>115</v>
      </c>
      <c r="I75" s="34" t="s">
        <v>188</v>
      </c>
      <c r="J75" s="34" t="s">
        <v>115</v>
      </c>
      <c r="K75" s="140" t="s">
        <v>115</v>
      </c>
      <c r="L75" s="140" t="s">
        <v>115</v>
      </c>
      <c r="M75" s="140" t="s">
        <v>115</v>
      </c>
      <c r="N75" s="140" t="s">
        <v>115</v>
      </c>
      <c r="O75" s="245"/>
      <c r="P75" s="246"/>
      <c r="Q75" s="82" t="s">
        <v>154</v>
      </c>
    </row>
    <row r="76" spans="2:17" ht="60" x14ac:dyDescent="0.25">
      <c r="B76" s="161" t="s">
        <v>191</v>
      </c>
      <c r="C76" s="82" t="s">
        <v>175</v>
      </c>
      <c r="D76" s="162" t="s">
        <v>192</v>
      </c>
      <c r="E76" s="162">
        <v>130</v>
      </c>
      <c r="F76" s="34" t="s">
        <v>188</v>
      </c>
      <c r="G76" s="34" t="s">
        <v>188</v>
      </c>
      <c r="H76" s="34" t="s">
        <v>115</v>
      </c>
      <c r="I76" s="34" t="s">
        <v>188</v>
      </c>
      <c r="J76" s="34" t="s">
        <v>115</v>
      </c>
      <c r="K76" s="140" t="s">
        <v>115</v>
      </c>
      <c r="L76" s="140" t="s">
        <v>115</v>
      </c>
      <c r="M76" s="140" t="s">
        <v>115</v>
      </c>
      <c r="N76" s="140" t="s">
        <v>115</v>
      </c>
      <c r="O76" s="245"/>
      <c r="P76" s="246"/>
      <c r="Q76" s="82" t="s">
        <v>154</v>
      </c>
    </row>
    <row r="77" spans="2:17" ht="60" x14ac:dyDescent="0.25">
      <c r="B77" s="161" t="s">
        <v>193</v>
      </c>
      <c r="C77" s="82" t="s">
        <v>175</v>
      </c>
      <c r="D77" s="162" t="s">
        <v>194</v>
      </c>
      <c r="E77" s="162">
        <v>60</v>
      </c>
      <c r="F77" s="34" t="s">
        <v>188</v>
      </c>
      <c r="G77" s="34" t="s">
        <v>188</v>
      </c>
      <c r="H77" s="34" t="s">
        <v>115</v>
      </c>
      <c r="I77" s="34" t="s">
        <v>188</v>
      </c>
      <c r="J77" s="34" t="s">
        <v>115</v>
      </c>
      <c r="K77" s="140" t="s">
        <v>115</v>
      </c>
      <c r="L77" s="140" t="s">
        <v>115</v>
      </c>
      <c r="M77" s="140" t="s">
        <v>115</v>
      </c>
      <c r="N77" s="140" t="s">
        <v>115</v>
      </c>
      <c r="O77" s="245"/>
      <c r="P77" s="246"/>
      <c r="Q77" s="82" t="s">
        <v>154</v>
      </c>
    </row>
    <row r="78" spans="2:17" ht="30" x14ac:dyDescent="0.25">
      <c r="B78" s="161" t="s">
        <v>195</v>
      </c>
      <c r="C78" s="82" t="s">
        <v>175</v>
      </c>
      <c r="D78" s="162" t="s">
        <v>196</v>
      </c>
      <c r="E78" s="162">
        <v>67</v>
      </c>
      <c r="F78" s="34"/>
      <c r="G78" s="34"/>
      <c r="H78" s="34"/>
      <c r="I78" s="35"/>
      <c r="J78" s="35"/>
      <c r="K78" s="82"/>
      <c r="L78" s="82"/>
      <c r="M78" s="82"/>
      <c r="N78" s="82"/>
      <c r="O78" s="243" t="s">
        <v>177</v>
      </c>
      <c r="P78" s="244"/>
      <c r="Q78" s="82" t="s">
        <v>116</v>
      </c>
    </row>
    <row r="79" spans="2:17" ht="45" x14ac:dyDescent="0.25">
      <c r="B79" s="161" t="s">
        <v>197</v>
      </c>
      <c r="C79" s="82" t="s">
        <v>175</v>
      </c>
      <c r="D79" s="162" t="s">
        <v>198</v>
      </c>
      <c r="E79" s="162">
        <v>105</v>
      </c>
      <c r="F79" s="34"/>
      <c r="G79" s="34"/>
      <c r="H79" s="34"/>
      <c r="I79" s="35"/>
      <c r="J79" s="35"/>
      <c r="K79" s="82"/>
      <c r="L79" s="82"/>
      <c r="M79" s="82"/>
      <c r="N79" s="82"/>
      <c r="O79" s="243" t="s">
        <v>177</v>
      </c>
      <c r="P79" s="244"/>
      <c r="Q79" s="82" t="s">
        <v>116</v>
      </c>
    </row>
    <row r="80" spans="2:17" ht="31.5" customHeight="1" x14ac:dyDescent="0.25">
      <c r="B80" s="161" t="s">
        <v>199</v>
      </c>
      <c r="C80" s="82" t="s">
        <v>175</v>
      </c>
      <c r="D80" s="162" t="s">
        <v>200</v>
      </c>
      <c r="E80" s="162">
        <v>100</v>
      </c>
      <c r="F80" s="34"/>
      <c r="G80" s="34"/>
      <c r="H80" s="34"/>
      <c r="I80" s="35"/>
      <c r="J80" s="35"/>
      <c r="K80" s="82"/>
      <c r="L80" s="82"/>
      <c r="M80" s="82"/>
      <c r="N80" s="82"/>
      <c r="O80" s="243" t="s">
        <v>177</v>
      </c>
      <c r="P80" s="244"/>
      <c r="Q80" s="82" t="s">
        <v>116</v>
      </c>
    </row>
    <row r="81" spans="2:17" ht="45" x14ac:dyDescent="0.25">
      <c r="B81" s="35" t="s">
        <v>201</v>
      </c>
      <c r="C81" s="82" t="s">
        <v>175</v>
      </c>
      <c r="D81" s="162" t="s">
        <v>202</v>
      </c>
      <c r="E81" s="34">
        <v>136</v>
      </c>
      <c r="F81" s="34"/>
      <c r="G81" s="34"/>
      <c r="H81" s="34"/>
      <c r="I81" s="35"/>
      <c r="J81" s="35"/>
      <c r="K81" s="82"/>
      <c r="L81" s="82"/>
      <c r="M81" s="82"/>
      <c r="N81" s="82"/>
      <c r="O81" s="243" t="s">
        <v>177</v>
      </c>
      <c r="P81" s="244"/>
      <c r="Q81" s="82" t="s">
        <v>116</v>
      </c>
    </row>
    <row r="82" spans="2:17" ht="45" x14ac:dyDescent="0.25">
      <c r="B82" s="82" t="s">
        <v>203</v>
      </c>
      <c r="C82" s="82" t="s">
        <v>175</v>
      </c>
      <c r="D82" s="162" t="s">
        <v>204</v>
      </c>
      <c r="E82" s="140">
        <v>50</v>
      </c>
      <c r="F82" s="82"/>
      <c r="G82" s="82"/>
      <c r="H82" s="82"/>
      <c r="I82" s="82"/>
      <c r="J82" s="82"/>
      <c r="K82" s="82"/>
      <c r="L82" s="82"/>
      <c r="M82" s="82"/>
      <c r="N82" s="82"/>
      <c r="O82" s="243" t="s">
        <v>177</v>
      </c>
      <c r="P82" s="244"/>
      <c r="Q82" s="82" t="s">
        <v>116</v>
      </c>
    </row>
    <row r="83" spans="2:17" ht="45" x14ac:dyDescent="0.25">
      <c r="B83" s="82" t="s">
        <v>205</v>
      </c>
      <c r="C83" s="82" t="s">
        <v>175</v>
      </c>
      <c r="D83" s="162" t="s">
        <v>206</v>
      </c>
      <c r="E83" s="140">
        <v>122</v>
      </c>
      <c r="F83" s="82"/>
      <c r="G83" s="82"/>
      <c r="H83" s="82"/>
      <c r="I83" s="82"/>
      <c r="J83" s="82"/>
      <c r="K83" s="82"/>
      <c r="L83" s="82"/>
      <c r="M83" s="82"/>
      <c r="N83" s="82"/>
      <c r="O83" s="243" t="s">
        <v>177</v>
      </c>
      <c r="P83" s="244"/>
      <c r="Q83" s="82" t="s">
        <v>116</v>
      </c>
    </row>
    <row r="84" spans="2:17" ht="45" x14ac:dyDescent="0.25">
      <c r="B84" s="82" t="s">
        <v>207</v>
      </c>
      <c r="C84" s="82" t="s">
        <v>175</v>
      </c>
      <c r="D84" s="162" t="s">
        <v>208</v>
      </c>
      <c r="E84" s="140">
        <v>110</v>
      </c>
      <c r="F84" s="82"/>
      <c r="G84" s="82"/>
      <c r="H84" s="82"/>
      <c r="I84" s="82"/>
      <c r="J84" s="82"/>
      <c r="K84" s="82"/>
      <c r="L84" s="82"/>
      <c r="M84" s="82"/>
      <c r="N84" s="82"/>
      <c r="O84" s="243" t="s">
        <v>177</v>
      </c>
      <c r="P84" s="244"/>
      <c r="Q84" s="82" t="s">
        <v>116</v>
      </c>
    </row>
    <row r="85" spans="2:17" ht="45" x14ac:dyDescent="0.25">
      <c r="B85" s="82" t="s">
        <v>209</v>
      </c>
      <c r="C85" s="82" t="s">
        <v>175</v>
      </c>
      <c r="D85" s="162" t="s">
        <v>210</v>
      </c>
      <c r="E85" s="140">
        <v>20</v>
      </c>
      <c r="F85" s="82"/>
      <c r="G85" s="82"/>
      <c r="H85" s="82"/>
      <c r="I85" s="82"/>
      <c r="J85" s="82"/>
      <c r="K85" s="82"/>
      <c r="L85" s="82"/>
      <c r="M85" s="82"/>
      <c r="N85" s="82"/>
      <c r="O85" s="243" t="s">
        <v>177</v>
      </c>
      <c r="P85" s="244"/>
      <c r="Q85" s="82" t="s">
        <v>116</v>
      </c>
    </row>
    <row r="86" spans="2:17" x14ac:dyDescent="0.25">
      <c r="B86" s="1" t="s">
        <v>211</v>
      </c>
    </row>
    <row r="87" spans="2:17" x14ac:dyDescent="0.25">
      <c r="B87" s="1" t="s">
        <v>212</v>
      </c>
    </row>
    <row r="88" spans="2:17" ht="15.75" thickBot="1" x14ac:dyDescent="0.3">
      <c r="B88" s="1" t="s">
        <v>213</v>
      </c>
    </row>
    <row r="89" spans="2:17" ht="27" thickBot="1" x14ac:dyDescent="0.3">
      <c r="B89" s="235" t="s">
        <v>214</v>
      </c>
      <c r="C89" s="236"/>
      <c r="D89" s="236"/>
      <c r="E89" s="236"/>
      <c r="F89" s="236"/>
      <c r="G89" s="236"/>
      <c r="H89" s="236"/>
      <c r="I89" s="236"/>
      <c r="J89" s="236"/>
      <c r="K89" s="236"/>
      <c r="L89" s="236"/>
      <c r="M89" s="236"/>
      <c r="N89" s="237"/>
    </row>
    <row r="94" spans="2:17" ht="76.5" customHeight="1" x14ac:dyDescent="0.25">
      <c r="B94" s="81" t="s">
        <v>101</v>
      </c>
      <c r="C94" s="81" t="s">
        <v>215</v>
      </c>
      <c r="D94" s="81" t="s">
        <v>100</v>
      </c>
      <c r="E94" s="81" t="s">
        <v>216</v>
      </c>
      <c r="F94" s="81" t="s">
        <v>217</v>
      </c>
      <c r="G94" s="81" t="s">
        <v>218</v>
      </c>
      <c r="H94" s="81" t="s">
        <v>219</v>
      </c>
      <c r="I94" s="81" t="s">
        <v>220</v>
      </c>
      <c r="J94" s="238" t="s">
        <v>221</v>
      </c>
      <c r="K94" s="239"/>
      <c r="L94" s="240"/>
      <c r="M94" s="81" t="s">
        <v>222</v>
      </c>
      <c r="N94" s="81" t="s">
        <v>223</v>
      </c>
      <c r="O94" s="81" t="s">
        <v>224</v>
      </c>
      <c r="P94" s="238" t="s">
        <v>0</v>
      </c>
      <c r="Q94" s="240"/>
    </row>
    <row r="95" spans="2:17" s="164" customFormat="1" ht="300" x14ac:dyDescent="0.25">
      <c r="B95" s="165" t="s">
        <v>312</v>
      </c>
      <c r="C95" s="165" t="s">
        <v>225</v>
      </c>
      <c r="D95" s="175" t="s">
        <v>226</v>
      </c>
      <c r="E95" s="167">
        <v>39547384</v>
      </c>
      <c r="F95" s="165" t="s">
        <v>227</v>
      </c>
      <c r="G95" s="165" t="s">
        <v>228</v>
      </c>
      <c r="H95" s="168">
        <v>35307</v>
      </c>
      <c r="I95" s="165">
        <v>140858</v>
      </c>
      <c r="J95" s="169" t="s">
        <v>229</v>
      </c>
      <c r="K95" s="169" t="s">
        <v>230</v>
      </c>
      <c r="L95" s="169" t="s">
        <v>231</v>
      </c>
      <c r="M95" s="165" t="s">
        <v>115</v>
      </c>
      <c r="N95" s="165" t="s">
        <v>115</v>
      </c>
      <c r="O95" s="165" t="s">
        <v>115</v>
      </c>
      <c r="P95" s="262" t="s">
        <v>314</v>
      </c>
      <c r="Q95" s="263"/>
    </row>
    <row r="96" spans="2:17" s="164" customFormat="1" ht="300" x14ac:dyDescent="0.25">
      <c r="B96" s="165" t="s">
        <v>312</v>
      </c>
      <c r="C96" s="165" t="s">
        <v>225</v>
      </c>
      <c r="D96" s="174" t="s">
        <v>232</v>
      </c>
      <c r="E96" s="167">
        <v>79263982</v>
      </c>
      <c r="F96" s="165" t="s">
        <v>233</v>
      </c>
      <c r="G96" s="165" t="s">
        <v>234</v>
      </c>
      <c r="H96" s="168">
        <v>35765</v>
      </c>
      <c r="I96" s="165" t="s">
        <v>235</v>
      </c>
      <c r="J96" s="169" t="s">
        <v>236</v>
      </c>
      <c r="K96" s="169" t="s">
        <v>237</v>
      </c>
      <c r="L96" s="169" t="s">
        <v>238</v>
      </c>
      <c r="M96" s="165" t="s">
        <v>115</v>
      </c>
      <c r="N96" s="165" t="s">
        <v>115</v>
      </c>
      <c r="O96" s="165" t="s">
        <v>115</v>
      </c>
      <c r="P96" s="262" t="s">
        <v>314</v>
      </c>
      <c r="Q96" s="263"/>
    </row>
    <row r="97" spans="2:17" s="164" customFormat="1" ht="75" x14ac:dyDescent="0.25">
      <c r="B97" s="166" t="s">
        <v>239</v>
      </c>
      <c r="C97" s="165" t="s">
        <v>225</v>
      </c>
      <c r="D97" s="176" t="s">
        <v>240</v>
      </c>
      <c r="E97" s="167">
        <v>1015435703</v>
      </c>
      <c r="F97" s="165" t="s">
        <v>241</v>
      </c>
      <c r="G97" s="165" t="s">
        <v>313</v>
      </c>
      <c r="H97" s="168" t="s">
        <v>243</v>
      </c>
      <c r="I97" s="165"/>
      <c r="J97" s="169" t="s">
        <v>244</v>
      </c>
      <c r="K97" s="169" t="s">
        <v>245</v>
      </c>
      <c r="L97" s="169" t="s">
        <v>246</v>
      </c>
      <c r="M97" s="165" t="s">
        <v>115</v>
      </c>
      <c r="N97" s="165" t="s">
        <v>116</v>
      </c>
      <c r="O97" s="165" t="s">
        <v>116</v>
      </c>
      <c r="P97" s="262"/>
      <c r="Q97" s="263"/>
    </row>
    <row r="98" spans="2:17" s="164" customFormat="1" ht="75" x14ac:dyDescent="0.25">
      <c r="B98" s="166" t="s">
        <v>239</v>
      </c>
      <c r="C98" s="165" t="s">
        <v>225</v>
      </c>
      <c r="D98" s="176" t="s">
        <v>247</v>
      </c>
      <c r="E98" s="167">
        <v>1032453100</v>
      </c>
      <c r="F98" s="165" t="s">
        <v>248</v>
      </c>
      <c r="G98" s="165" t="s">
        <v>242</v>
      </c>
      <c r="H98" s="168" t="s">
        <v>249</v>
      </c>
      <c r="I98" s="165"/>
      <c r="J98" s="169" t="s">
        <v>244</v>
      </c>
      <c r="K98" s="169" t="s">
        <v>250</v>
      </c>
      <c r="L98" s="169" t="s">
        <v>246</v>
      </c>
      <c r="M98" s="165" t="s">
        <v>115</v>
      </c>
      <c r="N98" s="165" t="s">
        <v>116</v>
      </c>
      <c r="O98" s="165" t="s">
        <v>116</v>
      </c>
      <c r="P98" s="262" t="s">
        <v>314</v>
      </c>
      <c r="Q98" s="263"/>
    </row>
    <row r="99" spans="2:17" s="164" customFormat="1" ht="219" customHeight="1" x14ac:dyDescent="0.25">
      <c r="B99" s="165" t="s">
        <v>239</v>
      </c>
      <c r="C99" s="165" t="s">
        <v>225</v>
      </c>
      <c r="D99" s="167" t="s">
        <v>251</v>
      </c>
      <c r="E99" s="167">
        <v>1054553114</v>
      </c>
      <c r="F99" s="165" t="s">
        <v>252</v>
      </c>
      <c r="G99" s="165" t="s">
        <v>253</v>
      </c>
      <c r="H99" s="168">
        <v>40579</v>
      </c>
      <c r="I99" s="165"/>
      <c r="J99" s="169" t="s">
        <v>254</v>
      </c>
      <c r="K99" s="169" t="s">
        <v>255</v>
      </c>
      <c r="L99" s="169" t="s">
        <v>256</v>
      </c>
      <c r="M99" s="165" t="s">
        <v>115</v>
      </c>
      <c r="N99" s="165" t="s">
        <v>116</v>
      </c>
      <c r="O99" s="165" t="s">
        <v>115</v>
      </c>
      <c r="P99" s="262" t="s">
        <v>314</v>
      </c>
      <c r="Q99" s="263"/>
    </row>
    <row r="100" spans="2:17" s="164" customFormat="1" ht="270" x14ac:dyDescent="0.25">
      <c r="B100" s="165" t="s">
        <v>239</v>
      </c>
      <c r="C100" s="165" t="s">
        <v>225</v>
      </c>
      <c r="D100" s="167" t="s">
        <v>257</v>
      </c>
      <c r="E100" s="167">
        <v>24717362</v>
      </c>
      <c r="F100" s="165" t="s">
        <v>227</v>
      </c>
      <c r="G100" s="165" t="s">
        <v>258</v>
      </c>
      <c r="H100" s="168">
        <v>39438</v>
      </c>
      <c r="I100" s="165">
        <v>103863</v>
      </c>
      <c r="J100" s="169" t="s">
        <v>259</v>
      </c>
      <c r="K100" s="169" t="s">
        <v>260</v>
      </c>
      <c r="L100" s="169" t="s">
        <v>261</v>
      </c>
      <c r="M100" s="165" t="s">
        <v>115</v>
      </c>
      <c r="N100" s="165" t="s">
        <v>115</v>
      </c>
      <c r="O100" s="165" t="s">
        <v>115</v>
      </c>
      <c r="P100" s="262" t="s">
        <v>314</v>
      </c>
      <c r="Q100" s="263"/>
    </row>
    <row r="102" spans="2:17" ht="15.75" thickBot="1" x14ac:dyDescent="0.3"/>
    <row r="103" spans="2:17" ht="27" thickBot="1" x14ac:dyDescent="0.3">
      <c r="B103" s="235" t="s">
        <v>262</v>
      </c>
      <c r="C103" s="236"/>
      <c r="D103" s="236"/>
      <c r="E103" s="236"/>
      <c r="F103" s="236"/>
      <c r="G103" s="236"/>
      <c r="H103" s="236"/>
      <c r="I103" s="236"/>
      <c r="J103" s="236"/>
      <c r="K103" s="236"/>
      <c r="L103" s="236"/>
      <c r="M103" s="236"/>
      <c r="N103" s="237"/>
    </row>
    <row r="106" spans="2:17" ht="46.15" customHeight="1" x14ac:dyDescent="0.25">
      <c r="B106" s="42" t="s">
        <v>2</v>
      </c>
      <c r="C106" s="42" t="s">
        <v>263</v>
      </c>
      <c r="D106" s="238" t="s">
        <v>0</v>
      </c>
      <c r="E106" s="240"/>
    </row>
    <row r="107" spans="2:17" ht="46.9" customHeight="1" x14ac:dyDescent="0.25">
      <c r="B107" s="43" t="s">
        <v>264</v>
      </c>
      <c r="C107" s="140" t="s">
        <v>115</v>
      </c>
      <c r="D107" s="220"/>
      <c r="E107" s="220"/>
    </row>
    <row r="110" spans="2:17" ht="26.25" x14ac:dyDescent="0.25">
      <c r="B110" s="241" t="s">
        <v>265</v>
      </c>
      <c r="C110" s="242"/>
      <c r="D110" s="242"/>
      <c r="E110" s="242"/>
      <c r="F110" s="242"/>
      <c r="G110" s="242"/>
      <c r="H110" s="242"/>
      <c r="I110" s="242"/>
      <c r="J110" s="242"/>
      <c r="K110" s="242"/>
      <c r="L110" s="242"/>
      <c r="M110" s="242"/>
      <c r="N110" s="242"/>
      <c r="O110" s="242"/>
      <c r="P110" s="242"/>
    </row>
    <row r="112" spans="2:17" ht="15.75" thickBot="1" x14ac:dyDescent="0.3"/>
    <row r="113" spans="1:26" ht="27" thickBot="1" x14ac:dyDescent="0.3">
      <c r="B113" s="235" t="s">
        <v>266</v>
      </c>
      <c r="C113" s="236"/>
      <c r="D113" s="236"/>
      <c r="E113" s="236"/>
      <c r="F113" s="236"/>
      <c r="G113" s="236"/>
      <c r="H113" s="236"/>
      <c r="I113" s="236"/>
      <c r="J113" s="236"/>
      <c r="K113" s="236"/>
      <c r="L113" s="236"/>
      <c r="M113" s="236"/>
      <c r="N113" s="237"/>
    </row>
    <row r="115" spans="1:26" ht="15.75" thickBot="1" x14ac:dyDescent="0.3">
      <c r="M115" s="40"/>
      <c r="N115" s="40"/>
    </row>
    <row r="116" spans="1:26" s="68" customFormat="1" ht="109.5" customHeight="1" x14ac:dyDescent="0.25">
      <c r="B116" s="79" t="s">
        <v>126</v>
      </c>
      <c r="C116" s="79" t="s">
        <v>127</v>
      </c>
      <c r="D116" s="79" t="s">
        <v>128</v>
      </c>
      <c r="E116" s="79" t="s">
        <v>129</v>
      </c>
      <c r="F116" s="79" t="s">
        <v>130</v>
      </c>
      <c r="G116" s="79" t="s">
        <v>131</v>
      </c>
      <c r="H116" s="79" t="s">
        <v>132</v>
      </c>
      <c r="I116" s="79" t="s">
        <v>133</v>
      </c>
      <c r="J116" s="79" t="s">
        <v>134</v>
      </c>
      <c r="K116" s="79" t="s">
        <v>135</v>
      </c>
      <c r="L116" s="79" t="s">
        <v>136</v>
      </c>
      <c r="M116" s="64" t="s">
        <v>137</v>
      </c>
      <c r="N116" s="79" t="s">
        <v>138</v>
      </c>
      <c r="O116" s="79" t="s">
        <v>139</v>
      </c>
      <c r="P116" s="80" t="s">
        <v>140</v>
      </c>
      <c r="Q116" s="80" t="s">
        <v>141</v>
      </c>
    </row>
    <row r="117" spans="1:26" s="74" customFormat="1" x14ac:dyDescent="0.25">
      <c r="A117" s="31">
        <v>1</v>
      </c>
      <c r="B117" s="170"/>
      <c r="C117" s="170"/>
      <c r="D117" s="76"/>
      <c r="E117" s="70"/>
      <c r="F117" s="71"/>
      <c r="G117" s="114"/>
      <c r="H117" s="78"/>
      <c r="I117" s="72"/>
      <c r="J117" s="72"/>
      <c r="K117" s="63"/>
      <c r="L117" s="63"/>
      <c r="M117" s="63"/>
      <c r="N117" s="63"/>
      <c r="O117" s="15"/>
      <c r="P117" s="15"/>
      <c r="Q117" s="115"/>
      <c r="R117" s="73"/>
      <c r="S117" s="73"/>
      <c r="T117" s="73"/>
      <c r="U117" s="73"/>
      <c r="V117" s="73"/>
      <c r="W117" s="73"/>
      <c r="X117" s="73"/>
      <c r="Y117" s="73"/>
      <c r="Z117" s="73"/>
    </row>
    <row r="118" spans="1:26" s="74" customFormat="1" x14ac:dyDescent="0.25">
      <c r="A118" s="31">
        <f>+A117+1</f>
        <v>2</v>
      </c>
      <c r="B118" s="170"/>
      <c r="C118" s="170"/>
      <c r="D118" s="76"/>
      <c r="E118" s="70"/>
      <c r="F118" s="71"/>
      <c r="G118" s="71"/>
      <c r="H118" s="78"/>
      <c r="I118" s="72"/>
      <c r="J118" s="72"/>
      <c r="K118" s="63"/>
      <c r="L118" s="63"/>
      <c r="M118" s="63"/>
      <c r="N118" s="63"/>
      <c r="O118" s="15"/>
      <c r="P118" s="15"/>
      <c r="Q118" s="115"/>
      <c r="R118" s="73"/>
      <c r="S118" s="73"/>
      <c r="T118" s="73"/>
      <c r="U118" s="73"/>
      <c r="V118" s="73"/>
      <c r="W118" s="73"/>
      <c r="X118" s="73"/>
      <c r="Y118" s="73"/>
      <c r="Z118" s="73"/>
    </row>
    <row r="119" spans="1:26" s="74" customFormat="1" x14ac:dyDescent="0.25">
      <c r="A119" s="31">
        <f t="shared" ref="A119:A124" si="3">+A118+1</f>
        <v>3</v>
      </c>
      <c r="B119" s="75"/>
      <c r="C119" s="76"/>
      <c r="D119" s="75"/>
      <c r="E119" s="70"/>
      <c r="F119" s="71"/>
      <c r="G119" s="71"/>
      <c r="H119" s="71"/>
      <c r="I119" s="72"/>
      <c r="J119" s="72"/>
      <c r="K119" s="72"/>
      <c r="L119" s="72"/>
      <c r="M119" s="63"/>
      <c r="N119" s="63"/>
      <c r="O119" s="15"/>
      <c r="P119" s="15"/>
      <c r="Q119" s="115"/>
      <c r="R119" s="73"/>
      <c r="S119" s="73"/>
      <c r="T119" s="73"/>
      <c r="U119" s="73"/>
      <c r="V119" s="73"/>
      <c r="W119" s="73"/>
      <c r="X119" s="73"/>
      <c r="Y119" s="73"/>
      <c r="Z119" s="73"/>
    </row>
    <row r="120" spans="1:26" s="74" customFormat="1" x14ac:dyDescent="0.25">
      <c r="A120" s="31">
        <f t="shared" si="3"/>
        <v>4</v>
      </c>
      <c r="B120" s="75"/>
      <c r="C120" s="76"/>
      <c r="D120" s="75"/>
      <c r="E120" s="70"/>
      <c r="F120" s="71"/>
      <c r="G120" s="71"/>
      <c r="H120" s="71"/>
      <c r="I120" s="72"/>
      <c r="J120" s="72"/>
      <c r="K120" s="72"/>
      <c r="L120" s="72"/>
      <c r="M120" s="63"/>
      <c r="N120" s="63"/>
      <c r="O120" s="15"/>
      <c r="P120" s="15"/>
      <c r="Q120" s="115"/>
      <c r="R120" s="73"/>
      <c r="S120" s="73"/>
      <c r="T120" s="73"/>
      <c r="U120" s="73"/>
      <c r="V120" s="73"/>
      <c r="W120" s="73"/>
      <c r="X120" s="73"/>
      <c r="Y120" s="73"/>
      <c r="Z120" s="73"/>
    </row>
    <row r="121" spans="1:26" s="74" customFormat="1" x14ac:dyDescent="0.25">
      <c r="A121" s="31">
        <f t="shared" si="3"/>
        <v>5</v>
      </c>
      <c r="B121" s="75"/>
      <c r="C121" s="76"/>
      <c r="D121" s="75"/>
      <c r="E121" s="70"/>
      <c r="F121" s="71"/>
      <c r="G121" s="71"/>
      <c r="H121" s="71"/>
      <c r="I121" s="72"/>
      <c r="J121" s="72"/>
      <c r="K121" s="72"/>
      <c r="L121" s="72"/>
      <c r="M121" s="63"/>
      <c r="N121" s="63"/>
      <c r="O121" s="15"/>
      <c r="P121" s="15"/>
      <c r="Q121" s="115"/>
      <c r="R121" s="73"/>
      <c r="S121" s="73"/>
      <c r="T121" s="73"/>
      <c r="U121" s="73"/>
      <c r="V121" s="73"/>
      <c r="W121" s="73"/>
      <c r="X121" s="73"/>
      <c r="Y121" s="73"/>
      <c r="Z121" s="73"/>
    </row>
    <row r="122" spans="1:26" s="74" customFormat="1" x14ac:dyDescent="0.25">
      <c r="A122" s="31">
        <f t="shared" si="3"/>
        <v>6</v>
      </c>
      <c r="B122" s="75"/>
      <c r="C122" s="76"/>
      <c r="D122" s="75"/>
      <c r="E122" s="70"/>
      <c r="F122" s="71"/>
      <c r="G122" s="71"/>
      <c r="H122" s="71"/>
      <c r="I122" s="72"/>
      <c r="J122" s="72"/>
      <c r="K122" s="72"/>
      <c r="L122" s="72"/>
      <c r="M122" s="63"/>
      <c r="N122" s="63"/>
      <c r="O122" s="15"/>
      <c r="P122" s="15"/>
      <c r="Q122" s="115"/>
      <c r="R122" s="73"/>
      <c r="S122" s="73"/>
      <c r="T122" s="73"/>
      <c r="U122" s="73"/>
      <c r="V122" s="73"/>
      <c r="W122" s="73"/>
      <c r="X122" s="73"/>
      <c r="Y122" s="73"/>
      <c r="Z122" s="73"/>
    </row>
    <row r="123" spans="1:26" s="74" customFormat="1" x14ac:dyDescent="0.25">
      <c r="A123" s="31">
        <f t="shared" si="3"/>
        <v>7</v>
      </c>
      <c r="B123" s="75"/>
      <c r="C123" s="76"/>
      <c r="D123" s="75"/>
      <c r="E123" s="70"/>
      <c r="F123" s="71"/>
      <c r="G123" s="71"/>
      <c r="H123" s="71"/>
      <c r="I123" s="72"/>
      <c r="J123" s="72"/>
      <c r="K123" s="72"/>
      <c r="L123" s="72"/>
      <c r="M123" s="63"/>
      <c r="N123" s="63"/>
      <c r="O123" s="15"/>
      <c r="P123" s="15"/>
      <c r="Q123" s="115"/>
      <c r="R123" s="73"/>
      <c r="S123" s="73"/>
      <c r="T123" s="73"/>
      <c r="U123" s="73"/>
      <c r="V123" s="73"/>
      <c r="W123" s="73"/>
      <c r="X123" s="73"/>
      <c r="Y123" s="73"/>
      <c r="Z123" s="73"/>
    </row>
    <row r="124" spans="1:26" s="74" customFormat="1" x14ac:dyDescent="0.25">
      <c r="A124" s="31">
        <f t="shared" si="3"/>
        <v>8</v>
      </c>
      <c r="B124" s="75"/>
      <c r="C124" s="76"/>
      <c r="D124" s="75"/>
      <c r="E124" s="70"/>
      <c r="F124" s="71"/>
      <c r="G124" s="71"/>
      <c r="H124" s="71"/>
      <c r="I124" s="72"/>
      <c r="J124" s="72"/>
      <c r="K124" s="72"/>
      <c r="L124" s="72"/>
      <c r="M124" s="63"/>
      <c r="N124" s="63"/>
      <c r="O124" s="15"/>
      <c r="P124" s="15"/>
      <c r="Q124" s="115"/>
      <c r="R124" s="73"/>
      <c r="S124" s="73"/>
      <c r="T124" s="73"/>
      <c r="U124" s="73"/>
      <c r="V124" s="73"/>
      <c r="W124" s="73"/>
      <c r="X124" s="73"/>
      <c r="Y124" s="73"/>
      <c r="Z124" s="73"/>
    </row>
    <row r="125" spans="1:26" s="74" customFormat="1" x14ac:dyDescent="0.25">
      <c r="A125" s="31"/>
      <c r="B125" s="32" t="s">
        <v>1</v>
      </c>
      <c r="C125" s="76"/>
      <c r="D125" s="75"/>
      <c r="E125" s="70"/>
      <c r="F125" s="71"/>
      <c r="G125" s="71"/>
      <c r="H125" s="71"/>
      <c r="I125" s="72"/>
      <c r="J125" s="72"/>
      <c r="K125" s="77">
        <f t="shared" ref="K125:N125" si="4">SUM(K117:K124)</f>
        <v>0</v>
      </c>
      <c r="L125" s="77">
        <f t="shared" si="4"/>
        <v>0</v>
      </c>
      <c r="M125" s="113">
        <f t="shared" si="4"/>
        <v>0</v>
      </c>
      <c r="N125" s="77">
        <f t="shared" si="4"/>
        <v>0</v>
      </c>
      <c r="O125" s="15"/>
      <c r="P125" s="15"/>
      <c r="Q125" s="116"/>
    </row>
    <row r="126" spans="1:26" x14ac:dyDescent="0.25">
      <c r="B126" s="16"/>
      <c r="C126" s="16"/>
      <c r="D126" s="16"/>
      <c r="E126" s="17"/>
      <c r="F126" s="16"/>
      <c r="G126" s="16"/>
      <c r="H126" s="16"/>
      <c r="I126" s="16"/>
      <c r="J126" s="16"/>
      <c r="K126" s="16"/>
      <c r="L126" s="16"/>
      <c r="M126" s="16"/>
      <c r="N126" s="16"/>
      <c r="O126" s="16"/>
      <c r="P126" s="16"/>
    </row>
    <row r="127" spans="1:26" ht="18.75" x14ac:dyDescent="0.25">
      <c r="B127" s="36" t="s">
        <v>267</v>
      </c>
      <c r="C127" s="46">
        <f>+K125</f>
        <v>0</v>
      </c>
      <c r="H127" s="18"/>
      <c r="I127" s="18"/>
      <c r="J127" s="18"/>
      <c r="K127" s="18"/>
      <c r="L127" s="18"/>
      <c r="M127" s="18"/>
      <c r="N127" s="16"/>
      <c r="O127" s="16"/>
      <c r="P127" s="16"/>
    </row>
    <row r="129" spans="2:17" ht="15.75" thickBot="1" x14ac:dyDescent="0.3"/>
    <row r="130" spans="2:17" ht="37.15" customHeight="1" thickBot="1" x14ac:dyDescent="0.3">
      <c r="B130" s="48" t="s">
        <v>268</v>
      </c>
      <c r="C130" s="49" t="s">
        <v>269</v>
      </c>
      <c r="D130" s="48" t="s">
        <v>4</v>
      </c>
      <c r="E130" s="49" t="s">
        <v>270</v>
      </c>
    </row>
    <row r="131" spans="2:17" ht="41.45" customHeight="1" x14ac:dyDescent="0.25">
      <c r="B131" s="41" t="s">
        <v>271</v>
      </c>
      <c r="C131" s="44">
        <v>20</v>
      </c>
      <c r="D131" s="44">
        <v>0</v>
      </c>
      <c r="E131" s="232">
        <f>+D131+D132+D133</f>
        <v>0</v>
      </c>
    </row>
    <row r="132" spans="2:17" x14ac:dyDescent="0.25">
      <c r="B132" s="41" t="s">
        <v>272</v>
      </c>
      <c r="C132" s="34">
        <v>30</v>
      </c>
      <c r="D132" s="140">
        <v>0</v>
      </c>
      <c r="E132" s="233"/>
    </row>
    <row r="133" spans="2:17" ht="15.75" thickBot="1" x14ac:dyDescent="0.3">
      <c r="B133" s="41" t="s">
        <v>273</v>
      </c>
      <c r="C133" s="45">
        <v>40</v>
      </c>
      <c r="D133" s="45">
        <v>0</v>
      </c>
      <c r="E133" s="234"/>
    </row>
    <row r="135" spans="2:17" ht="15.75" thickBot="1" x14ac:dyDescent="0.3"/>
    <row r="136" spans="2:17" ht="27" thickBot="1" x14ac:dyDescent="0.3">
      <c r="B136" s="235" t="s">
        <v>274</v>
      </c>
      <c r="C136" s="236"/>
      <c r="D136" s="236"/>
      <c r="E136" s="236"/>
      <c r="F136" s="236"/>
      <c r="G136" s="236"/>
      <c r="H136" s="236"/>
      <c r="I136" s="236"/>
      <c r="J136" s="236"/>
      <c r="K136" s="236"/>
      <c r="L136" s="236"/>
      <c r="M136" s="236"/>
      <c r="N136" s="237"/>
    </row>
    <row r="138" spans="2:17" ht="76.5" customHeight="1" x14ac:dyDescent="0.25">
      <c r="B138" s="225" t="s">
        <v>101</v>
      </c>
      <c r="C138" s="225" t="s">
        <v>215</v>
      </c>
      <c r="D138" s="225" t="s">
        <v>100</v>
      </c>
      <c r="E138" s="225" t="s">
        <v>216</v>
      </c>
      <c r="F138" s="225" t="s">
        <v>217</v>
      </c>
      <c r="G138" s="225" t="s">
        <v>218</v>
      </c>
      <c r="H138" s="225" t="s">
        <v>219</v>
      </c>
      <c r="I138" s="225" t="s">
        <v>220</v>
      </c>
      <c r="J138" s="238" t="s">
        <v>221</v>
      </c>
      <c r="K138" s="239"/>
      <c r="L138" s="240"/>
      <c r="M138" s="225" t="s">
        <v>222</v>
      </c>
      <c r="N138" s="225" t="s">
        <v>223</v>
      </c>
      <c r="O138" s="225" t="s">
        <v>275</v>
      </c>
      <c r="P138" s="227" t="s">
        <v>0</v>
      </c>
      <c r="Q138" s="228"/>
    </row>
    <row r="139" spans="2:17" ht="31.5" customHeight="1" x14ac:dyDescent="0.25">
      <c r="B139" s="226"/>
      <c r="C139" s="226"/>
      <c r="D139" s="226"/>
      <c r="E139" s="226"/>
      <c r="F139" s="226"/>
      <c r="G139" s="226"/>
      <c r="H139" s="226"/>
      <c r="I139" s="226"/>
      <c r="J139" s="138" t="s">
        <v>276</v>
      </c>
      <c r="K139" s="143" t="s">
        <v>277</v>
      </c>
      <c r="L139" s="139" t="s">
        <v>278</v>
      </c>
      <c r="M139" s="226"/>
      <c r="N139" s="226"/>
      <c r="O139" s="226"/>
      <c r="P139" s="229"/>
      <c r="Q139" s="230"/>
    </row>
    <row r="140" spans="2:17" ht="90" x14ac:dyDescent="0.25">
      <c r="B140" s="171" t="s">
        <v>279</v>
      </c>
      <c r="C140" s="82" t="s">
        <v>280</v>
      </c>
      <c r="D140" s="82" t="s">
        <v>257</v>
      </c>
      <c r="E140" s="82">
        <v>24717362</v>
      </c>
      <c r="F140" s="140" t="s">
        <v>233</v>
      </c>
      <c r="G140" s="82" t="s">
        <v>258</v>
      </c>
      <c r="H140" s="172">
        <v>39438</v>
      </c>
      <c r="I140" s="163" t="s">
        <v>115</v>
      </c>
      <c r="J140" s="171" t="s">
        <v>281</v>
      </c>
      <c r="K140" s="161" t="s">
        <v>282</v>
      </c>
      <c r="L140" s="161" t="s">
        <v>283</v>
      </c>
      <c r="M140" s="140" t="s">
        <v>115</v>
      </c>
      <c r="N140" s="140" t="s">
        <v>115</v>
      </c>
      <c r="O140" s="140" t="s">
        <v>115</v>
      </c>
      <c r="P140" s="231"/>
      <c r="Q140" s="231"/>
    </row>
    <row r="141" spans="2:17" ht="90" x14ac:dyDescent="0.25">
      <c r="B141" s="171" t="s">
        <v>279</v>
      </c>
      <c r="C141" s="82" t="s">
        <v>280</v>
      </c>
      <c r="D141" s="82" t="s">
        <v>284</v>
      </c>
      <c r="E141" s="82">
        <v>39547384</v>
      </c>
      <c r="F141" s="140" t="s">
        <v>233</v>
      </c>
      <c r="G141" s="82" t="s">
        <v>228</v>
      </c>
      <c r="H141" s="172">
        <v>35307</v>
      </c>
      <c r="I141" s="163" t="s">
        <v>115</v>
      </c>
      <c r="J141" s="171" t="s">
        <v>285</v>
      </c>
      <c r="K141" s="161" t="s">
        <v>286</v>
      </c>
      <c r="L141" s="161" t="s">
        <v>287</v>
      </c>
      <c r="M141" s="140" t="s">
        <v>115</v>
      </c>
      <c r="N141" s="140" t="s">
        <v>115</v>
      </c>
      <c r="O141" s="140" t="s">
        <v>115</v>
      </c>
      <c r="P141" s="231"/>
      <c r="Q141" s="231"/>
    </row>
    <row r="142" spans="2:17" ht="71.25" customHeight="1" x14ac:dyDescent="0.25">
      <c r="B142" s="171" t="s">
        <v>279</v>
      </c>
      <c r="C142" s="82" t="s">
        <v>280</v>
      </c>
      <c r="D142" s="82" t="s">
        <v>232</v>
      </c>
      <c r="E142" s="82">
        <v>79263982</v>
      </c>
      <c r="F142" s="140" t="s">
        <v>233</v>
      </c>
      <c r="G142" s="171" t="s">
        <v>288</v>
      </c>
      <c r="H142" s="172">
        <v>35643</v>
      </c>
      <c r="I142" s="82" t="s">
        <v>115</v>
      </c>
      <c r="J142" s="171" t="s">
        <v>289</v>
      </c>
      <c r="K142" s="161" t="s">
        <v>290</v>
      </c>
      <c r="L142" s="161" t="s">
        <v>291</v>
      </c>
      <c r="M142" s="140" t="s">
        <v>115</v>
      </c>
      <c r="N142" s="140" t="s">
        <v>115</v>
      </c>
      <c r="O142" s="140" t="s">
        <v>115</v>
      </c>
      <c r="P142" s="220"/>
      <c r="Q142" s="220"/>
    </row>
    <row r="143" spans="2:17" ht="30" x14ac:dyDescent="0.25">
      <c r="B143" s="171" t="s">
        <v>292</v>
      </c>
      <c r="C143" s="82" t="s">
        <v>280</v>
      </c>
      <c r="D143" s="82" t="s">
        <v>293</v>
      </c>
      <c r="E143" s="82">
        <v>1015435703</v>
      </c>
      <c r="F143" s="140" t="s">
        <v>233</v>
      </c>
      <c r="G143" s="43" t="s">
        <v>294</v>
      </c>
      <c r="H143" s="172"/>
      <c r="I143" s="82" t="s">
        <v>116</v>
      </c>
      <c r="J143" s="171" t="s">
        <v>295</v>
      </c>
      <c r="K143" s="161" t="s">
        <v>296</v>
      </c>
      <c r="L143" s="161" t="s">
        <v>297</v>
      </c>
      <c r="M143" s="140" t="s">
        <v>115</v>
      </c>
      <c r="N143" s="140" t="s">
        <v>116</v>
      </c>
      <c r="O143" s="140" t="s">
        <v>115</v>
      </c>
      <c r="P143" s="220" t="s">
        <v>298</v>
      </c>
      <c r="Q143" s="220"/>
    </row>
    <row r="144" spans="2:17" ht="30" x14ac:dyDescent="0.25">
      <c r="B144" s="171" t="s">
        <v>292</v>
      </c>
      <c r="C144" s="82" t="s">
        <v>280</v>
      </c>
      <c r="D144" s="35" t="s">
        <v>247</v>
      </c>
      <c r="E144" s="82">
        <v>1032453100</v>
      </c>
      <c r="F144" s="82" t="s">
        <v>299</v>
      </c>
      <c r="G144" s="82" t="s">
        <v>300</v>
      </c>
      <c r="H144" s="82" t="s">
        <v>116</v>
      </c>
      <c r="I144" s="82" t="s">
        <v>116</v>
      </c>
      <c r="J144" s="171" t="s">
        <v>295</v>
      </c>
      <c r="K144" s="161" t="s">
        <v>296</v>
      </c>
      <c r="L144" s="161" t="s">
        <v>297</v>
      </c>
      <c r="M144" s="140" t="s">
        <v>115</v>
      </c>
      <c r="N144" s="140" t="s">
        <v>116</v>
      </c>
      <c r="O144" s="140" t="s">
        <v>115</v>
      </c>
      <c r="P144" s="220" t="s">
        <v>298</v>
      </c>
      <c r="Q144" s="220"/>
    </row>
    <row r="145" spans="2:7" x14ac:dyDescent="0.25">
      <c r="C145" s="65"/>
      <c r="D145" s="65"/>
    </row>
    <row r="147" spans="2:7" ht="54" customHeight="1" x14ac:dyDescent="0.25">
      <c r="B147" s="84" t="s">
        <v>2</v>
      </c>
      <c r="C147" s="84" t="s">
        <v>268</v>
      </c>
      <c r="D147" s="81" t="s">
        <v>269</v>
      </c>
      <c r="E147" s="84" t="s">
        <v>4</v>
      </c>
      <c r="F147" s="81" t="s">
        <v>301</v>
      </c>
      <c r="G147" s="173"/>
    </row>
    <row r="148" spans="2:7" ht="120.75" customHeight="1" x14ac:dyDescent="0.25">
      <c r="B148" s="221" t="s">
        <v>302</v>
      </c>
      <c r="C148" s="137" t="s">
        <v>303</v>
      </c>
      <c r="D148" s="140">
        <v>25</v>
      </c>
      <c r="E148" s="140">
        <v>25</v>
      </c>
      <c r="F148" s="222">
        <f>+E148+E149+E150</f>
        <v>25</v>
      </c>
      <c r="G148" s="57"/>
    </row>
    <row r="149" spans="2:7" ht="106.5" customHeight="1" x14ac:dyDescent="0.25">
      <c r="B149" s="221"/>
      <c r="C149" s="137" t="s">
        <v>304</v>
      </c>
      <c r="D149" s="47">
        <v>25</v>
      </c>
      <c r="E149" s="140">
        <v>0</v>
      </c>
      <c r="F149" s="222"/>
      <c r="G149" s="57"/>
    </row>
    <row r="150" spans="2:7" ht="81" customHeight="1" x14ac:dyDescent="0.25">
      <c r="B150" s="221"/>
      <c r="C150" s="137" t="s">
        <v>305</v>
      </c>
      <c r="D150" s="140">
        <v>10</v>
      </c>
      <c r="E150" s="140">
        <v>0</v>
      </c>
      <c r="F150" s="222"/>
      <c r="G150" s="57"/>
    </row>
    <row r="151" spans="2:7" x14ac:dyDescent="0.25">
      <c r="C151" s="65"/>
    </row>
    <row r="154" spans="2:7" x14ac:dyDescent="0.25">
      <c r="B154" s="83" t="s">
        <v>306</v>
      </c>
    </row>
    <row r="157" spans="2:7" x14ac:dyDescent="0.25">
      <c r="B157" s="85" t="s">
        <v>2</v>
      </c>
      <c r="C157" s="85" t="s">
        <v>5</v>
      </c>
      <c r="D157" s="84" t="s">
        <v>4</v>
      </c>
      <c r="E157" s="84" t="s">
        <v>1</v>
      </c>
    </row>
    <row r="158" spans="2:7" ht="28.5" x14ac:dyDescent="0.25">
      <c r="B158" s="66" t="s">
        <v>6</v>
      </c>
      <c r="C158" s="67">
        <v>40</v>
      </c>
      <c r="D158" s="140">
        <f>+E131</f>
        <v>0</v>
      </c>
      <c r="E158" s="223">
        <f>+D158+D159</f>
        <v>25</v>
      </c>
    </row>
    <row r="159" spans="2:7" ht="42.75" x14ac:dyDescent="0.25">
      <c r="B159" s="66" t="s">
        <v>7</v>
      </c>
      <c r="C159" s="67">
        <v>60</v>
      </c>
      <c r="D159" s="140">
        <f>+F148</f>
        <v>25</v>
      </c>
      <c r="E159" s="224"/>
    </row>
  </sheetData>
  <sheetProtection algorithmName="SHA-512" hashValue="6s7uj+vFXkS5KXpBNOzKK2K/DkCS9Lc1ZjimHGf3amX65jzqZy6VZmk9F2zQ2OQzlC79OOYGwAHTrh3KmUyz9Q==" saltValue="uSuxVwYK4aTJ9p/4VUWDQg==" spinCount="100000" sheet="1" objects="1" scenarios="1"/>
  <mergeCells count="71">
    <mergeCell ref="P97:Q97"/>
    <mergeCell ref="P98:Q98"/>
    <mergeCell ref="P99:Q99"/>
    <mergeCell ref="P100:Q100"/>
    <mergeCell ref="B89:N89"/>
    <mergeCell ref="J94:L94"/>
    <mergeCell ref="P94:Q94"/>
    <mergeCell ref="P95:Q95"/>
    <mergeCell ref="P96:Q96"/>
    <mergeCell ref="C10:E10"/>
    <mergeCell ref="O75:P75"/>
    <mergeCell ref="O70:P70"/>
    <mergeCell ref="O71:P71"/>
    <mergeCell ref="O72:P72"/>
    <mergeCell ref="O73:P73"/>
    <mergeCell ref="O74:P74"/>
    <mergeCell ref="O69:P69"/>
    <mergeCell ref="B2:P2"/>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O76:P76"/>
    <mergeCell ref="O77:P77"/>
    <mergeCell ref="O78:P78"/>
    <mergeCell ref="O79:P79"/>
    <mergeCell ref="O80:P80"/>
    <mergeCell ref="O81:P81"/>
    <mergeCell ref="O82:P82"/>
    <mergeCell ref="O83:P83"/>
    <mergeCell ref="O84:P84"/>
    <mergeCell ref="O85:P85"/>
    <mergeCell ref="B103:N103"/>
    <mergeCell ref="D106:E106"/>
    <mergeCell ref="D107:E107"/>
    <mergeCell ref="B110:P110"/>
    <mergeCell ref="B113:N113"/>
    <mergeCell ref="E131:E133"/>
    <mergeCell ref="B136:N136"/>
    <mergeCell ref="B138:B139"/>
    <mergeCell ref="C138:C139"/>
    <mergeCell ref="D138:D139"/>
    <mergeCell ref="E138:E139"/>
    <mergeCell ref="F138:F139"/>
    <mergeCell ref="G138:G139"/>
    <mergeCell ref="H138:H139"/>
    <mergeCell ref="I138:I139"/>
    <mergeCell ref="J138:L138"/>
    <mergeCell ref="M138:M139"/>
    <mergeCell ref="N138:N139"/>
    <mergeCell ref="O138:O139"/>
    <mergeCell ref="P138:Q139"/>
    <mergeCell ref="P140:Q140"/>
    <mergeCell ref="P141:Q141"/>
    <mergeCell ref="P142:Q142"/>
    <mergeCell ref="P143:Q143"/>
    <mergeCell ref="P144:Q144"/>
    <mergeCell ref="B148:B150"/>
    <mergeCell ref="F148:F150"/>
    <mergeCell ref="E158:E159"/>
  </mergeCells>
  <dataValidations count="2">
    <dataValidation type="decimal" allowBlank="1" showInputMessage="1" showErrorMessage="1" sqref="WVH982886 WLL982886 C65382 IV65382 SR65382 ACN65382 AMJ65382 AWF65382 BGB65382 BPX65382 BZT65382 CJP65382 CTL65382 DDH65382 DND65382 DWZ65382 EGV65382 EQR65382 FAN65382 FKJ65382 FUF65382 GEB65382 GNX65382 GXT65382 HHP65382 HRL65382 IBH65382 ILD65382 IUZ65382 JEV65382 JOR65382 JYN65382 KIJ65382 KSF65382 LCB65382 LLX65382 LVT65382 MFP65382 MPL65382 MZH65382 NJD65382 NSZ65382 OCV65382 OMR65382 OWN65382 PGJ65382 PQF65382 QAB65382 QJX65382 QTT65382 RDP65382 RNL65382 RXH65382 SHD65382 SQZ65382 TAV65382 TKR65382 TUN65382 UEJ65382 UOF65382 UYB65382 VHX65382 VRT65382 WBP65382 WLL65382 WVH65382 C130918 IV130918 SR130918 ACN130918 AMJ130918 AWF130918 BGB130918 BPX130918 BZT130918 CJP130918 CTL130918 DDH130918 DND130918 DWZ130918 EGV130918 EQR130918 FAN130918 FKJ130918 FUF130918 GEB130918 GNX130918 GXT130918 HHP130918 HRL130918 IBH130918 ILD130918 IUZ130918 JEV130918 JOR130918 JYN130918 KIJ130918 KSF130918 LCB130918 LLX130918 LVT130918 MFP130918 MPL130918 MZH130918 NJD130918 NSZ130918 OCV130918 OMR130918 OWN130918 PGJ130918 PQF130918 QAB130918 QJX130918 QTT130918 RDP130918 RNL130918 RXH130918 SHD130918 SQZ130918 TAV130918 TKR130918 TUN130918 UEJ130918 UOF130918 UYB130918 VHX130918 VRT130918 WBP130918 WLL130918 WVH130918 C196454 IV196454 SR196454 ACN196454 AMJ196454 AWF196454 BGB196454 BPX196454 BZT196454 CJP196454 CTL196454 DDH196454 DND196454 DWZ196454 EGV196454 EQR196454 FAN196454 FKJ196454 FUF196454 GEB196454 GNX196454 GXT196454 HHP196454 HRL196454 IBH196454 ILD196454 IUZ196454 JEV196454 JOR196454 JYN196454 KIJ196454 KSF196454 LCB196454 LLX196454 LVT196454 MFP196454 MPL196454 MZH196454 NJD196454 NSZ196454 OCV196454 OMR196454 OWN196454 PGJ196454 PQF196454 QAB196454 QJX196454 QTT196454 RDP196454 RNL196454 RXH196454 SHD196454 SQZ196454 TAV196454 TKR196454 TUN196454 UEJ196454 UOF196454 UYB196454 VHX196454 VRT196454 WBP196454 WLL196454 WVH196454 C261990 IV261990 SR261990 ACN261990 AMJ261990 AWF261990 BGB261990 BPX261990 BZT261990 CJP261990 CTL261990 DDH261990 DND261990 DWZ261990 EGV261990 EQR261990 FAN261990 FKJ261990 FUF261990 GEB261990 GNX261990 GXT261990 HHP261990 HRL261990 IBH261990 ILD261990 IUZ261990 JEV261990 JOR261990 JYN261990 KIJ261990 KSF261990 LCB261990 LLX261990 LVT261990 MFP261990 MPL261990 MZH261990 NJD261990 NSZ261990 OCV261990 OMR261990 OWN261990 PGJ261990 PQF261990 QAB261990 QJX261990 QTT261990 RDP261990 RNL261990 RXH261990 SHD261990 SQZ261990 TAV261990 TKR261990 TUN261990 UEJ261990 UOF261990 UYB261990 VHX261990 VRT261990 WBP261990 WLL261990 WVH261990 C327526 IV327526 SR327526 ACN327526 AMJ327526 AWF327526 BGB327526 BPX327526 BZT327526 CJP327526 CTL327526 DDH327526 DND327526 DWZ327526 EGV327526 EQR327526 FAN327526 FKJ327526 FUF327526 GEB327526 GNX327526 GXT327526 HHP327526 HRL327526 IBH327526 ILD327526 IUZ327526 JEV327526 JOR327526 JYN327526 KIJ327526 KSF327526 LCB327526 LLX327526 LVT327526 MFP327526 MPL327526 MZH327526 NJD327526 NSZ327526 OCV327526 OMR327526 OWN327526 PGJ327526 PQF327526 QAB327526 QJX327526 QTT327526 RDP327526 RNL327526 RXH327526 SHD327526 SQZ327526 TAV327526 TKR327526 TUN327526 UEJ327526 UOF327526 UYB327526 VHX327526 VRT327526 WBP327526 WLL327526 WVH327526 C393062 IV393062 SR393062 ACN393062 AMJ393062 AWF393062 BGB393062 BPX393062 BZT393062 CJP393062 CTL393062 DDH393062 DND393062 DWZ393062 EGV393062 EQR393062 FAN393062 FKJ393062 FUF393062 GEB393062 GNX393062 GXT393062 HHP393062 HRL393062 IBH393062 ILD393062 IUZ393062 JEV393062 JOR393062 JYN393062 KIJ393062 KSF393062 LCB393062 LLX393062 LVT393062 MFP393062 MPL393062 MZH393062 NJD393062 NSZ393062 OCV393062 OMR393062 OWN393062 PGJ393062 PQF393062 QAB393062 QJX393062 QTT393062 RDP393062 RNL393062 RXH393062 SHD393062 SQZ393062 TAV393062 TKR393062 TUN393062 UEJ393062 UOF393062 UYB393062 VHX393062 VRT393062 WBP393062 WLL393062 WVH393062 C458598 IV458598 SR458598 ACN458598 AMJ458598 AWF458598 BGB458598 BPX458598 BZT458598 CJP458598 CTL458598 DDH458598 DND458598 DWZ458598 EGV458598 EQR458598 FAN458598 FKJ458598 FUF458598 GEB458598 GNX458598 GXT458598 HHP458598 HRL458598 IBH458598 ILD458598 IUZ458598 JEV458598 JOR458598 JYN458598 KIJ458598 KSF458598 LCB458598 LLX458598 LVT458598 MFP458598 MPL458598 MZH458598 NJD458598 NSZ458598 OCV458598 OMR458598 OWN458598 PGJ458598 PQF458598 QAB458598 QJX458598 QTT458598 RDP458598 RNL458598 RXH458598 SHD458598 SQZ458598 TAV458598 TKR458598 TUN458598 UEJ458598 UOF458598 UYB458598 VHX458598 VRT458598 WBP458598 WLL458598 WVH458598 C524134 IV524134 SR524134 ACN524134 AMJ524134 AWF524134 BGB524134 BPX524134 BZT524134 CJP524134 CTL524134 DDH524134 DND524134 DWZ524134 EGV524134 EQR524134 FAN524134 FKJ524134 FUF524134 GEB524134 GNX524134 GXT524134 HHP524134 HRL524134 IBH524134 ILD524134 IUZ524134 JEV524134 JOR524134 JYN524134 KIJ524134 KSF524134 LCB524134 LLX524134 LVT524134 MFP524134 MPL524134 MZH524134 NJD524134 NSZ524134 OCV524134 OMR524134 OWN524134 PGJ524134 PQF524134 QAB524134 QJX524134 QTT524134 RDP524134 RNL524134 RXH524134 SHD524134 SQZ524134 TAV524134 TKR524134 TUN524134 UEJ524134 UOF524134 UYB524134 VHX524134 VRT524134 WBP524134 WLL524134 WVH524134 C589670 IV589670 SR589670 ACN589670 AMJ589670 AWF589670 BGB589670 BPX589670 BZT589670 CJP589670 CTL589670 DDH589670 DND589670 DWZ589670 EGV589670 EQR589670 FAN589670 FKJ589670 FUF589670 GEB589670 GNX589670 GXT589670 HHP589670 HRL589670 IBH589670 ILD589670 IUZ589670 JEV589670 JOR589670 JYN589670 KIJ589670 KSF589670 LCB589670 LLX589670 LVT589670 MFP589670 MPL589670 MZH589670 NJD589670 NSZ589670 OCV589670 OMR589670 OWN589670 PGJ589670 PQF589670 QAB589670 QJX589670 QTT589670 RDP589670 RNL589670 RXH589670 SHD589670 SQZ589670 TAV589670 TKR589670 TUN589670 UEJ589670 UOF589670 UYB589670 VHX589670 VRT589670 WBP589670 WLL589670 WVH589670 C655206 IV655206 SR655206 ACN655206 AMJ655206 AWF655206 BGB655206 BPX655206 BZT655206 CJP655206 CTL655206 DDH655206 DND655206 DWZ655206 EGV655206 EQR655206 FAN655206 FKJ655206 FUF655206 GEB655206 GNX655206 GXT655206 HHP655206 HRL655206 IBH655206 ILD655206 IUZ655206 JEV655206 JOR655206 JYN655206 KIJ655206 KSF655206 LCB655206 LLX655206 LVT655206 MFP655206 MPL655206 MZH655206 NJD655206 NSZ655206 OCV655206 OMR655206 OWN655206 PGJ655206 PQF655206 QAB655206 QJX655206 QTT655206 RDP655206 RNL655206 RXH655206 SHD655206 SQZ655206 TAV655206 TKR655206 TUN655206 UEJ655206 UOF655206 UYB655206 VHX655206 VRT655206 WBP655206 WLL655206 WVH655206 C720742 IV720742 SR720742 ACN720742 AMJ720742 AWF720742 BGB720742 BPX720742 BZT720742 CJP720742 CTL720742 DDH720742 DND720742 DWZ720742 EGV720742 EQR720742 FAN720742 FKJ720742 FUF720742 GEB720742 GNX720742 GXT720742 HHP720742 HRL720742 IBH720742 ILD720742 IUZ720742 JEV720742 JOR720742 JYN720742 KIJ720742 KSF720742 LCB720742 LLX720742 LVT720742 MFP720742 MPL720742 MZH720742 NJD720742 NSZ720742 OCV720742 OMR720742 OWN720742 PGJ720742 PQF720742 QAB720742 QJX720742 QTT720742 RDP720742 RNL720742 RXH720742 SHD720742 SQZ720742 TAV720742 TKR720742 TUN720742 UEJ720742 UOF720742 UYB720742 VHX720742 VRT720742 WBP720742 WLL720742 WVH720742 C786278 IV786278 SR786278 ACN786278 AMJ786278 AWF786278 BGB786278 BPX786278 BZT786278 CJP786278 CTL786278 DDH786278 DND786278 DWZ786278 EGV786278 EQR786278 FAN786278 FKJ786278 FUF786278 GEB786278 GNX786278 GXT786278 HHP786278 HRL786278 IBH786278 ILD786278 IUZ786278 JEV786278 JOR786278 JYN786278 KIJ786278 KSF786278 LCB786278 LLX786278 LVT786278 MFP786278 MPL786278 MZH786278 NJD786278 NSZ786278 OCV786278 OMR786278 OWN786278 PGJ786278 PQF786278 QAB786278 QJX786278 QTT786278 RDP786278 RNL786278 RXH786278 SHD786278 SQZ786278 TAV786278 TKR786278 TUN786278 UEJ786278 UOF786278 UYB786278 VHX786278 VRT786278 WBP786278 WLL786278 WVH786278 C851814 IV851814 SR851814 ACN851814 AMJ851814 AWF851814 BGB851814 BPX851814 BZT851814 CJP851814 CTL851814 DDH851814 DND851814 DWZ851814 EGV851814 EQR851814 FAN851814 FKJ851814 FUF851814 GEB851814 GNX851814 GXT851814 HHP851814 HRL851814 IBH851814 ILD851814 IUZ851814 JEV851814 JOR851814 JYN851814 KIJ851814 KSF851814 LCB851814 LLX851814 LVT851814 MFP851814 MPL851814 MZH851814 NJD851814 NSZ851814 OCV851814 OMR851814 OWN851814 PGJ851814 PQF851814 QAB851814 QJX851814 QTT851814 RDP851814 RNL851814 RXH851814 SHD851814 SQZ851814 TAV851814 TKR851814 TUN851814 UEJ851814 UOF851814 UYB851814 VHX851814 VRT851814 WBP851814 WLL851814 WVH851814 C917350 IV917350 SR917350 ACN917350 AMJ917350 AWF917350 BGB917350 BPX917350 BZT917350 CJP917350 CTL917350 DDH917350 DND917350 DWZ917350 EGV917350 EQR917350 FAN917350 FKJ917350 FUF917350 GEB917350 GNX917350 GXT917350 HHP917350 HRL917350 IBH917350 ILD917350 IUZ917350 JEV917350 JOR917350 JYN917350 KIJ917350 KSF917350 LCB917350 LLX917350 LVT917350 MFP917350 MPL917350 MZH917350 NJD917350 NSZ917350 OCV917350 OMR917350 OWN917350 PGJ917350 PQF917350 QAB917350 QJX917350 QTT917350 RDP917350 RNL917350 RXH917350 SHD917350 SQZ917350 TAV917350 TKR917350 TUN917350 UEJ917350 UOF917350 UYB917350 VHX917350 VRT917350 WBP917350 WLL917350 WVH917350 C982886 IV982886 SR982886 ACN982886 AMJ982886 AWF982886 BGB982886 BPX982886 BZT982886 CJP982886 CTL982886 DDH982886 DND982886 DWZ982886 EGV982886 EQR982886 FAN982886 FKJ982886 FUF982886 GEB982886 GNX982886 GXT982886 HHP982886 HRL982886 IBH982886 ILD982886 IUZ982886 JEV982886 JOR982886 JYN982886 KIJ982886 KSF982886 LCB982886 LLX982886 LVT982886 MFP982886 MPL982886 MZH982886 NJD982886 NSZ982886 OCV982886 OMR982886 OWN982886 PGJ982886 PQF982886 QAB982886 QJX982886 QTT982886 RDP982886 RNL982886 RXH982886 SHD982886 SQZ982886 TAV982886 TKR982886 TUN982886 UEJ982886 UOF982886 UYB982886 VHX982886 VRT982886 WBP98288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86 A65382 IS65382 SO65382 ACK65382 AMG65382 AWC65382 BFY65382 BPU65382 BZQ65382 CJM65382 CTI65382 DDE65382 DNA65382 DWW65382 EGS65382 EQO65382 FAK65382 FKG65382 FUC65382 GDY65382 GNU65382 GXQ65382 HHM65382 HRI65382 IBE65382 ILA65382 IUW65382 JES65382 JOO65382 JYK65382 KIG65382 KSC65382 LBY65382 LLU65382 LVQ65382 MFM65382 MPI65382 MZE65382 NJA65382 NSW65382 OCS65382 OMO65382 OWK65382 PGG65382 PQC65382 PZY65382 QJU65382 QTQ65382 RDM65382 RNI65382 RXE65382 SHA65382 SQW65382 TAS65382 TKO65382 TUK65382 UEG65382 UOC65382 UXY65382 VHU65382 VRQ65382 WBM65382 WLI65382 WVE65382 A130918 IS130918 SO130918 ACK130918 AMG130918 AWC130918 BFY130918 BPU130918 BZQ130918 CJM130918 CTI130918 DDE130918 DNA130918 DWW130918 EGS130918 EQO130918 FAK130918 FKG130918 FUC130918 GDY130918 GNU130918 GXQ130918 HHM130918 HRI130918 IBE130918 ILA130918 IUW130918 JES130918 JOO130918 JYK130918 KIG130918 KSC130918 LBY130918 LLU130918 LVQ130918 MFM130918 MPI130918 MZE130918 NJA130918 NSW130918 OCS130918 OMO130918 OWK130918 PGG130918 PQC130918 PZY130918 QJU130918 QTQ130918 RDM130918 RNI130918 RXE130918 SHA130918 SQW130918 TAS130918 TKO130918 TUK130918 UEG130918 UOC130918 UXY130918 VHU130918 VRQ130918 WBM130918 WLI130918 WVE130918 A196454 IS196454 SO196454 ACK196454 AMG196454 AWC196454 BFY196454 BPU196454 BZQ196454 CJM196454 CTI196454 DDE196454 DNA196454 DWW196454 EGS196454 EQO196454 FAK196454 FKG196454 FUC196454 GDY196454 GNU196454 GXQ196454 HHM196454 HRI196454 IBE196454 ILA196454 IUW196454 JES196454 JOO196454 JYK196454 KIG196454 KSC196454 LBY196454 LLU196454 LVQ196454 MFM196454 MPI196454 MZE196454 NJA196454 NSW196454 OCS196454 OMO196454 OWK196454 PGG196454 PQC196454 PZY196454 QJU196454 QTQ196454 RDM196454 RNI196454 RXE196454 SHA196454 SQW196454 TAS196454 TKO196454 TUK196454 UEG196454 UOC196454 UXY196454 VHU196454 VRQ196454 WBM196454 WLI196454 WVE196454 A261990 IS261990 SO261990 ACK261990 AMG261990 AWC261990 BFY261990 BPU261990 BZQ261990 CJM261990 CTI261990 DDE261990 DNA261990 DWW261990 EGS261990 EQO261990 FAK261990 FKG261990 FUC261990 GDY261990 GNU261990 GXQ261990 HHM261990 HRI261990 IBE261990 ILA261990 IUW261990 JES261990 JOO261990 JYK261990 KIG261990 KSC261990 LBY261990 LLU261990 LVQ261990 MFM261990 MPI261990 MZE261990 NJA261990 NSW261990 OCS261990 OMO261990 OWK261990 PGG261990 PQC261990 PZY261990 QJU261990 QTQ261990 RDM261990 RNI261990 RXE261990 SHA261990 SQW261990 TAS261990 TKO261990 TUK261990 UEG261990 UOC261990 UXY261990 VHU261990 VRQ261990 WBM261990 WLI261990 WVE261990 A327526 IS327526 SO327526 ACK327526 AMG327526 AWC327526 BFY327526 BPU327526 BZQ327526 CJM327526 CTI327526 DDE327526 DNA327526 DWW327526 EGS327526 EQO327526 FAK327526 FKG327526 FUC327526 GDY327526 GNU327526 GXQ327526 HHM327526 HRI327526 IBE327526 ILA327526 IUW327526 JES327526 JOO327526 JYK327526 KIG327526 KSC327526 LBY327526 LLU327526 LVQ327526 MFM327526 MPI327526 MZE327526 NJA327526 NSW327526 OCS327526 OMO327526 OWK327526 PGG327526 PQC327526 PZY327526 QJU327526 QTQ327526 RDM327526 RNI327526 RXE327526 SHA327526 SQW327526 TAS327526 TKO327526 TUK327526 UEG327526 UOC327526 UXY327526 VHU327526 VRQ327526 WBM327526 WLI327526 WVE327526 A393062 IS393062 SO393062 ACK393062 AMG393062 AWC393062 BFY393062 BPU393062 BZQ393062 CJM393062 CTI393062 DDE393062 DNA393062 DWW393062 EGS393062 EQO393062 FAK393062 FKG393062 FUC393062 GDY393062 GNU393062 GXQ393062 HHM393062 HRI393062 IBE393062 ILA393062 IUW393062 JES393062 JOO393062 JYK393062 KIG393062 KSC393062 LBY393062 LLU393062 LVQ393062 MFM393062 MPI393062 MZE393062 NJA393062 NSW393062 OCS393062 OMO393062 OWK393062 PGG393062 PQC393062 PZY393062 QJU393062 QTQ393062 RDM393062 RNI393062 RXE393062 SHA393062 SQW393062 TAS393062 TKO393062 TUK393062 UEG393062 UOC393062 UXY393062 VHU393062 VRQ393062 WBM393062 WLI393062 WVE393062 A458598 IS458598 SO458598 ACK458598 AMG458598 AWC458598 BFY458598 BPU458598 BZQ458598 CJM458598 CTI458598 DDE458598 DNA458598 DWW458598 EGS458598 EQO458598 FAK458598 FKG458598 FUC458598 GDY458598 GNU458598 GXQ458598 HHM458598 HRI458598 IBE458598 ILA458598 IUW458598 JES458598 JOO458598 JYK458598 KIG458598 KSC458598 LBY458598 LLU458598 LVQ458598 MFM458598 MPI458598 MZE458598 NJA458598 NSW458598 OCS458598 OMO458598 OWK458598 PGG458598 PQC458598 PZY458598 QJU458598 QTQ458598 RDM458598 RNI458598 RXE458598 SHA458598 SQW458598 TAS458598 TKO458598 TUK458598 UEG458598 UOC458598 UXY458598 VHU458598 VRQ458598 WBM458598 WLI458598 WVE458598 A524134 IS524134 SO524134 ACK524134 AMG524134 AWC524134 BFY524134 BPU524134 BZQ524134 CJM524134 CTI524134 DDE524134 DNA524134 DWW524134 EGS524134 EQO524134 FAK524134 FKG524134 FUC524134 GDY524134 GNU524134 GXQ524134 HHM524134 HRI524134 IBE524134 ILA524134 IUW524134 JES524134 JOO524134 JYK524134 KIG524134 KSC524134 LBY524134 LLU524134 LVQ524134 MFM524134 MPI524134 MZE524134 NJA524134 NSW524134 OCS524134 OMO524134 OWK524134 PGG524134 PQC524134 PZY524134 QJU524134 QTQ524134 RDM524134 RNI524134 RXE524134 SHA524134 SQW524134 TAS524134 TKO524134 TUK524134 UEG524134 UOC524134 UXY524134 VHU524134 VRQ524134 WBM524134 WLI524134 WVE524134 A589670 IS589670 SO589670 ACK589670 AMG589670 AWC589670 BFY589670 BPU589670 BZQ589670 CJM589670 CTI589670 DDE589670 DNA589670 DWW589670 EGS589670 EQO589670 FAK589670 FKG589670 FUC589670 GDY589670 GNU589670 GXQ589670 HHM589670 HRI589670 IBE589670 ILA589670 IUW589670 JES589670 JOO589670 JYK589670 KIG589670 KSC589670 LBY589670 LLU589670 LVQ589670 MFM589670 MPI589670 MZE589670 NJA589670 NSW589670 OCS589670 OMO589670 OWK589670 PGG589670 PQC589670 PZY589670 QJU589670 QTQ589670 RDM589670 RNI589670 RXE589670 SHA589670 SQW589670 TAS589670 TKO589670 TUK589670 UEG589670 UOC589670 UXY589670 VHU589670 VRQ589670 WBM589670 WLI589670 WVE589670 A655206 IS655206 SO655206 ACK655206 AMG655206 AWC655206 BFY655206 BPU655206 BZQ655206 CJM655206 CTI655206 DDE655206 DNA655206 DWW655206 EGS655206 EQO655206 FAK655206 FKG655206 FUC655206 GDY655206 GNU655206 GXQ655206 HHM655206 HRI655206 IBE655206 ILA655206 IUW655206 JES655206 JOO655206 JYK655206 KIG655206 KSC655206 LBY655206 LLU655206 LVQ655206 MFM655206 MPI655206 MZE655206 NJA655206 NSW655206 OCS655206 OMO655206 OWK655206 PGG655206 PQC655206 PZY655206 QJU655206 QTQ655206 RDM655206 RNI655206 RXE655206 SHA655206 SQW655206 TAS655206 TKO655206 TUK655206 UEG655206 UOC655206 UXY655206 VHU655206 VRQ655206 WBM655206 WLI655206 WVE655206 A720742 IS720742 SO720742 ACK720742 AMG720742 AWC720742 BFY720742 BPU720742 BZQ720742 CJM720742 CTI720742 DDE720742 DNA720742 DWW720742 EGS720742 EQO720742 FAK720742 FKG720742 FUC720742 GDY720742 GNU720742 GXQ720742 HHM720742 HRI720742 IBE720742 ILA720742 IUW720742 JES720742 JOO720742 JYK720742 KIG720742 KSC720742 LBY720742 LLU720742 LVQ720742 MFM720742 MPI720742 MZE720742 NJA720742 NSW720742 OCS720742 OMO720742 OWK720742 PGG720742 PQC720742 PZY720742 QJU720742 QTQ720742 RDM720742 RNI720742 RXE720742 SHA720742 SQW720742 TAS720742 TKO720742 TUK720742 UEG720742 UOC720742 UXY720742 VHU720742 VRQ720742 WBM720742 WLI720742 WVE720742 A786278 IS786278 SO786278 ACK786278 AMG786278 AWC786278 BFY786278 BPU786278 BZQ786278 CJM786278 CTI786278 DDE786278 DNA786278 DWW786278 EGS786278 EQO786278 FAK786278 FKG786278 FUC786278 GDY786278 GNU786278 GXQ786278 HHM786278 HRI786278 IBE786278 ILA786278 IUW786278 JES786278 JOO786278 JYK786278 KIG786278 KSC786278 LBY786278 LLU786278 LVQ786278 MFM786278 MPI786278 MZE786278 NJA786278 NSW786278 OCS786278 OMO786278 OWK786278 PGG786278 PQC786278 PZY786278 QJU786278 QTQ786278 RDM786278 RNI786278 RXE786278 SHA786278 SQW786278 TAS786278 TKO786278 TUK786278 UEG786278 UOC786278 UXY786278 VHU786278 VRQ786278 WBM786278 WLI786278 WVE786278 A851814 IS851814 SO851814 ACK851814 AMG851814 AWC851814 BFY851814 BPU851814 BZQ851814 CJM851814 CTI851814 DDE851814 DNA851814 DWW851814 EGS851814 EQO851814 FAK851814 FKG851814 FUC851814 GDY851814 GNU851814 GXQ851814 HHM851814 HRI851814 IBE851814 ILA851814 IUW851814 JES851814 JOO851814 JYK851814 KIG851814 KSC851814 LBY851814 LLU851814 LVQ851814 MFM851814 MPI851814 MZE851814 NJA851814 NSW851814 OCS851814 OMO851814 OWK851814 PGG851814 PQC851814 PZY851814 QJU851814 QTQ851814 RDM851814 RNI851814 RXE851814 SHA851814 SQW851814 TAS851814 TKO851814 TUK851814 UEG851814 UOC851814 UXY851814 VHU851814 VRQ851814 WBM851814 WLI851814 WVE851814 A917350 IS917350 SO917350 ACK917350 AMG917350 AWC917350 BFY917350 BPU917350 BZQ917350 CJM917350 CTI917350 DDE917350 DNA917350 DWW917350 EGS917350 EQO917350 FAK917350 FKG917350 FUC917350 GDY917350 GNU917350 GXQ917350 HHM917350 HRI917350 IBE917350 ILA917350 IUW917350 JES917350 JOO917350 JYK917350 KIG917350 KSC917350 LBY917350 LLU917350 LVQ917350 MFM917350 MPI917350 MZE917350 NJA917350 NSW917350 OCS917350 OMO917350 OWK917350 PGG917350 PQC917350 PZY917350 QJU917350 QTQ917350 RDM917350 RNI917350 RXE917350 SHA917350 SQW917350 TAS917350 TKO917350 TUK917350 UEG917350 UOC917350 UXY917350 VHU917350 VRQ917350 WBM917350 WLI917350 WVE917350 A982886 IS982886 SO982886 ACK982886 AMG982886 AWC982886 BFY982886 BPU982886 BZQ982886 CJM982886 CTI982886 DDE982886 DNA982886 DWW982886 EGS982886 EQO982886 FAK982886 FKG982886 FUC982886 GDY982886 GNU982886 GXQ982886 HHM982886 HRI982886 IBE982886 ILA982886 IUW982886 JES982886 JOO982886 JYK982886 KIG982886 KSC982886 LBY982886 LLU982886 LVQ982886 MFM982886 MPI982886 MZE982886 NJA982886 NSW982886 OCS982886 OMO982886 OWK982886 PGG982886 PQC982886 PZY982886 QJU982886 QTQ982886 RDM982886 RNI982886 RXE982886 SHA982886 SQW982886 TAS982886 TKO982886 TUK982886 UEG982886 UOC982886 UXY982886 VHU982886 VRQ982886 WBM982886 WLI98288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selection activeCell="E17" sqref="E17"/>
    </sheetView>
  </sheetViews>
  <sheetFormatPr baseColWidth="10" defaultRowHeight="15.75" x14ac:dyDescent="0.25"/>
  <cols>
    <col min="1" max="1" width="24.85546875" style="111" customWidth="1"/>
    <col min="2" max="2" width="55.5703125" style="111" customWidth="1"/>
    <col min="3" max="3" width="41.28515625" style="111" customWidth="1"/>
    <col min="4" max="4" width="29.42578125" style="111" customWidth="1"/>
    <col min="5" max="5" width="29.140625" style="111" customWidth="1"/>
    <col min="6" max="16384" width="11.42578125" style="65"/>
  </cols>
  <sheetData>
    <row r="1" spans="1:5" ht="15.75" customHeight="1" x14ac:dyDescent="0.25">
      <c r="A1" s="276" t="s">
        <v>32</v>
      </c>
      <c r="B1" s="277"/>
      <c r="C1" s="277"/>
      <c r="D1" s="277"/>
      <c r="E1" s="87"/>
    </row>
    <row r="2" spans="1:5" ht="27.75" customHeight="1" x14ac:dyDescent="0.25">
      <c r="A2" s="88"/>
      <c r="B2" s="278" t="s">
        <v>18</v>
      </c>
      <c r="C2" s="278"/>
      <c r="D2" s="278"/>
      <c r="E2" s="89"/>
    </row>
    <row r="3" spans="1:5" ht="21" customHeight="1" x14ac:dyDescent="0.25">
      <c r="A3" s="90"/>
      <c r="B3" s="278" t="s">
        <v>36</v>
      </c>
      <c r="C3" s="278"/>
      <c r="D3" s="278"/>
      <c r="E3" s="91"/>
    </row>
    <row r="4" spans="1:5" thickBot="1" x14ac:dyDescent="0.3">
      <c r="A4" s="92"/>
      <c r="B4" s="93"/>
      <c r="C4" s="93"/>
      <c r="D4" s="93"/>
      <c r="E4" s="94"/>
    </row>
    <row r="5" spans="1:5" ht="26.25" customHeight="1" thickBot="1" x14ac:dyDescent="0.3">
      <c r="A5" s="92"/>
      <c r="B5" s="95" t="s">
        <v>19</v>
      </c>
      <c r="C5" s="279" t="s">
        <v>52</v>
      </c>
      <c r="D5" s="280"/>
      <c r="E5" s="94"/>
    </row>
    <row r="6" spans="1:5" ht="27.75" customHeight="1" thickBot="1" x14ac:dyDescent="0.3">
      <c r="A6" s="92"/>
      <c r="B6" s="117" t="s">
        <v>20</v>
      </c>
      <c r="C6" s="281" t="s">
        <v>74</v>
      </c>
      <c r="D6" s="282"/>
      <c r="E6" s="94"/>
    </row>
    <row r="7" spans="1:5" ht="29.25" customHeight="1" thickBot="1" x14ac:dyDescent="0.3">
      <c r="A7" s="92"/>
      <c r="B7" s="117" t="s">
        <v>37</v>
      </c>
      <c r="C7" s="285" t="s">
        <v>38</v>
      </c>
      <c r="D7" s="286"/>
      <c r="E7" s="94"/>
    </row>
    <row r="8" spans="1:5" ht="16.5" thickBot="1" x14ac:dyDescent="0.3">
      <c r="A8" s="92"/>
      <c r="B8" s="118">
        <v>18</v>
      </c>
      <c r="C8" s="283">
        <v>5200231090</v>
      </c>
      <c r="D8" s="284"/>
      <c r="E8" s="94"/>
    </row>
    <row r="9" spans="1:5" ht="23.25" customHeight="1" thickBot="1" x14ac:dyDescent="0.3">
      <c r="A9" s="92"/>
      <c r="B9" s="118">
        <v>19</v>
      </c>
      <c r="C9" s="283">
        <v>390949578</v>
      </c>
      <c r="D9" s="284"/>
      <c r="E9" s="94"/>
    </row>
    <row r="10" spans="1:5" ht="26.25" customHeight="1" thickBot="1" x14ac:dyDescent="0.3">
      <c r="A10" s="92"/>
      <c r="B10" s="118">
        <v>21</v>
      </c>
      <c r="C10" s="283">
        <v>666161639</v>
      </c>
      <c r="D10" s="284"/>
      <c r="E10" s="94"/>
    </row>
    <row r="11" spans="1:5" ht="21.75" customHeight="1" thickBot="1" x14ac:dyDescent="0.3">
      <c r="A11" s="92"/>
      <c r="B11" s="118" t="s">
        <v>39</v>
      </c>
      <c r="C11" s="283"/>
      <c r="D11" s="284"/>
      <c r="E11" s="94"/>
    </row>
    <row r="12" spans="1:5" ht="32.25" thickBot="1" x14ac:dyDescent="0.3">
      <c r="A12" s="92"/>
      <c r="B12" s="119" t="s">
        <v>40</v>
      </c>
      <c r="C12" s="283">
        <f>SUM(C8:D11)</f>
        <v>6257342307</v>
      </c>
      <c r="D12" s="284"/>
      <c r="E12" s="94"/>
    </row>
    <row r="13" spans="1:5" ht="48" thickBot="1" x14ac:dyDescent="0.3">
      <c r="A13" s="92"/>
      <c r="B13" s="119" t="s">
        <v>41</v>
      </c>
      <c r="C13" s="283">
        <f>+C12/616000</f>
        <v>10158.023225649351</v>
      </c>
      <c r="D13" s="284"/>
      <c r="E13" s="94"/>
    </row>
    <row r="14" spans="1:5" ht="24.75" customHeight="1" x14ac:dyDescent="0.25">
      <c r="A14" s="92"/>
      <c r="B14" s="93"/>
      <c r="C14" s="96"/>
      <c r="D14" s="97"/>
      <c r="E14" s="94"/>
    </row>
    <row r="15" spans="1:5" ht="28.5" customHeight="1" thickBot="1" x14ac:dyDescent="0.3">
      <c r="A15" s="92"/>
      <c r="B15" s="93" t="s">
        <v>42</v>
      </c>
      <c r="C15" s="96"/>
      <c r="D15" s="97"/>
      <c r="E15" s="94"/>
    </row>
    <row r="16" spans="1:5" ht="27" customHeight="1" x14ac:dyDescent="0.25">
      <c r="A16" s="92"/>
      <c r="B16" s="98" t="s">
        <v>21</v>
      </c>
      <c r="C16" s="99">
        <v>418983668</v>
      </c>
      <c r="D16" s="100"/>
      <c r="E16" s="94"/>
    </row>
    <row r="17" spans="1:6" ht="28.5" customHeight="1" x14ac:dyDescent="0.25">
      <c r="A17" s="92"/>
      <c r="B17" s="92" t="s">
        <v>22</v>
      </c>
      <c r="C17" s="101">
        <v>506519491</v>
      </c>
      <c r="D17" s="124"/>
      <c r="E17" s="94"/>
    </row>
    <row r="18" spans="1:6" ht="15" x14ac:dyDescent="0.25">
      <c r="A18" s="92"/>
      <c r="B18" s="92" t="s">
        <v>23</v>
      </c>
      <c r="C18" s="101">
        <v>91491432</v>
      </c>
      <c r="D18" s="124"/>
      <c r="E18" s="94"/>
    </row>
    <row r="19" spans="1:6" ht="27" customHeight="1" thickBot="1" x14ac:dyDescent="0.3">
      <c r="A19" s="92"/>
      <c r="B19" s="102" t="s">
        <v>24</v>
      </c>
      <c r="C19" s="103">
        <v>91491432</v>
      </c>
      <c r="D19" s="104"/>
      <c r="E19" s="94"/>
    </row>
    <row r="20" spans="1:6" ht="27" customHeight="1" thickBot="1" x14ac:dyDescent="0.3">
      <c r="A20" s="92"/>
      <c r="B20" s="267" t="s">
        <v>25</v>
      </c>
      <c r="C20" s="268"/>
      <c r="D20" s="269"/>
      <c r="E20" s="94"/>
    </row>
    <row r="21" spans="1:6" ht="16.5" thickBot="1" x14ac:dyDescent="0.3">
      <c r="A21" s="92"/>
      <c r="B21" s="267" t="s">
        <v>26</v>
      </c>
      <c r="C21" s="268"/>
      <c r="D21" s="269"/>
      <c r="E21" s="94"/>
    </row>
    <row r="22" spans="1:6" x14ac:dyDescent="0.25">
      <c r="A22" s="92"/>
      <c r="B22" s="105" t="s">
        <v>43</v>
      </c>
      <c r="C22" s="125">
        <f>+C16/C18</f>
        <v>4.5794853008749499</v>
      </c>
      <c r="D22" s="97" t="s">
        <v>73</v>
      </c>
      <c r="E22" s="94"/>
    </row>
    <row r="23" spans="1:6" ht="16.5" thickBot="1" x14ac:dyDescent="0.3">
      <c r="A23" s="92"/>
      <c r="B23" s="123" t="s">
        <v>27</v>
      </c>
      <c r="C23" s="126">
        <f>+C19/C17</f>
        <v>0.18062766315146597</v>
      </c>
      <c r="D23" s="106" t="s">
        <v>73</v>
      </c>
      <c r="E23" s="94"/>
    </row>
    <row r="24" spans="1:6" ht="16.5" thickBot="1" x14ac:dyDescent="0.3">
      <c r="A24" s="92"/>
      <c r="B24" s="107"/>
      <c r="C24" s="108"/>
      <c r="D24" s="93"/>
      <c r="E24" s="109"/>
    </row>
    <row r="25" spans="1:6" ht="15.75" customHeight="1" x14ac:dyDescent="0.25">
      <c r="A25" s="270"/>
      <c r="B25" s="271" t="s">
        <v>28</v>
      </c>
      <c r="C25" s="273" t="s">
        <v>75</v>
      </c>
      <c r="D25" s="274"/>
      <c r="E25" s="275"/>
      <c r="F25" s="264"/>
    </row>
    <row r="26" spans="1:6" ht="16.5" thickBot="1" x14ac:dyDescent="0.3">
      <c r="A26" s="270"/>
      <c r="B26" s="272"/>
      <c r="C26" s="265" t="s">
        <v>29</v>
      </c>
      <c r="D26" s="266"/>
      <c r="E26" s="275"/>
      <c r="F26" s="264"/>
    </row>
    <row r="27" spans="1:6" thickBot="1" x14ac:dyDescent="0.3">
      <c r="A27" s="102"/>
      <c r="B27" s="110"/>
      <c r="C27" s="110"/>
      <c r="D27" s="110"/>
      <c r="E27" s="104"/>
      <c r="F27" s="86"/>
    </row>
    <row r="28" spans="1:6" x14ac:dyDescent="0.25">
      <c r="B28" s="112" t="s">
        <v>44</v>
      </c>
    </row>
  </sheetData>
  <sheetProtection algorithmName="SHA-512" hashValue="bwn6HNbx6+vwksSYRQjxSqSBULE/3yGFZ3Yh7ojaWpVZuvNiGy+oHz5w6Z0SMYlnhg0fAjaUn0KJ02j6lXCYdw==" saltValue="KeOsMsBh1QIt5bysbwC3iQ=="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2014-12-10T21:56:19Z</dcterms:modified>
</cp:coreProperties>
</file>